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顧客台帳" sheetId="1" state="visible" r:id="rId1"/>
    <sheet xmlns:r="http://schemas.openxmlformats.org/officeDocument/2006/relationships" name="2_集計" sheetId="2" state="visible" r:id="rId2"/>
    <sheet xmlns:r="http://schemas.openxmlformats.org/officeDocument/2006/relationships" name="3_使い方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/mm/dd"/>
  </numFmts>
  <fonts count="10">
    <font>
      <name val="Calibri"/>
      <family val="2"/>
      <color theme="1"/>
      <sz val="11"/>
      <scheme val="minor"/>
    </font>
    <font>
      <b val="1"/>
      <color rgb="0017202B"/>
      <sz val="14"/>
    </font>
    <font>
      <color rgb="006B7680"/>
      <sz val="10"/>
    </font>
    <font>
      <b val="1"/>
    </font>
    <font>
      <b val="1"/>
      <color rgb="00FFFFFF"/>
      <sz val="11"/>
    </font>
    <font>
      <b val="1"/>
      <sz val="14"/>
    </font>
    <font/>
    <font>
      <b val="1"/>
      <color rgb="0005803F"/>
      <sz val="12"/>
    </font>
    <font>
      <b val="1"/>
      <color rgb="0005803F"/>
    </font>
    <font>
      <color rgb="003A4551"/>
      <sz val="10"/>
    </font>
  </fonts>
  <fills count="5">
    <fill>
      <patternFill/>
    </fill>
    <fill>
      <patternFill patternType="gray125"/>
    </fill>
    <fill>
      <patternFill patternType="solid">
        <fgColor rgb="00EEFAF3"/>
      </patternFill>
    </fill>
    <fill>
      <patternFill patternType="solid">
        <fgColor rgb="00FFFBE6"/>
      </patternFill>
    </fill>
    <fill>
      <patternFill patternType="solid">
        <fgColor rgb="0007B459"/>
      </patternFill>
    </fill>
  </fills>
  <borders count="2">
    <border>
      <left/>
      <right/>
      <top/>
      <bottom/>
      <diagonal/>
    </border>
    <border>
      <left style="thin">
        <color rgb="00D5E3DC"/>
      </left>
      <right style="thin">
        <color rgb="00D5E3DC"/>
      </right>
      <top style="thin">
        <color rgb="00D5E3DC"/>
      </top>
      <bottom style="thin">
        <color rgb="00D5E3D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2" borderId="0" pivotButton="0" quotePrefix="0" xfId="0"/>
    <xf numFmtId="0" fontId="3" fillId="3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0" fillId="3" borderId="1" pivotButton="0" quotePrefix="0" xfId="0"/>
    <xf numFmtId="164" fontId="0" fillId="3" borderId="1" pivotButton="0" quotePrefix="0" xfId="0"/>
    <xf numFmtId="0" fontId="0" fillId="2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2" customWidth="1" min="4" max="4"/>
    <col width="12" customWidth="1" min="5" max="5"/>
    <col width="8" customWidth="1" min="6" max="6"/>
    <col width="10" customWidth="1" min="7" max="7"/>
    <col width="22" customWidth="1" min="8" max="8"/>
    <col width="22" customWidth="1" min="9" max="9"/>
    <col width="10" customWidth="1" min="10" max="10"/>
    <col width="12" customWidth="1" min="11" max="11"/>
    <col width="14" customWidth="1" min="12" max="12"/>
  </cols>
  <sheetData>
    <row r="1">
      <c r="A1" s="1" t="inlineStr">
        <is>
          <t>顧客台帳</t>
        </is>
      </c>
    </row>
    <row r="2">
      <c r="A2" s="2" t="inlineStr">
        <is>
          <t>黄色の欄に入力してください。緑の欄は自動で計算されます。C3の基準日を変えると全員の経過日数が更新されます。</t>
        </is>
      </c>
    </row>
    <row r="3">
      <c r="A3" s="3" t="inlineStr">
        <is>
          <t>基準日（今日）</t>
        </is>
      </c>
      <c r="C3" s="4">
        <f>TODAY()</f>
        <v/>
      </c>
      <c r="E3" s="3" t="inlineStr">
        <is>
          <t>失客とみなす日数</t>
        </is>
      </c>
      <c r="F3" s="5" t="n">
        <v>180</v>
      </c>
    </row>
    <row r="5" ht="30" customHeight="1">
      <c r="A5" s="6" t="inlineStr">
        <is>
          <t>お名前</t>
        </is>
      </c>
      <c r="B5" s="6" t="inlineStr">
        <is>
          <t>ふりがな</t>
        </is>
      </c>
      <c r="C5" s="6" t="inlineStr">
        <is>
          <t>連絡先</t>
        </is>
      </c>
      <c r="D5" s="6" t="inlineStr">
        <is>
          <t>初回来店日</t>
        </is>
      </c>
      <c r="E5" s="6" t="inlineStr">
        <is>
          <t>前回来店日</t>
        </is>
      </c>
      <c r="F5" s="6" t="inlineStr">
        <is>
          <t>来店回数</t>
        </is>
      </c>
      <c r="G5" s="6" t="inlineStr">
        <is>
          <t>担当</t>
        </is>
      </c>
      <c r="H5" s="6" t="inlineStr">
        <is>
          <t>前回の施術</t>
        </is>
      </c>
      <c r="I5" s="6" t="inlineStr">
        <is>
          <t>次回の提案</t>
        </is>
      </c>
      <c r="J5" s="6" t="inlineStr">
        <is>
          <t>経過日数</t>
        </is>
      </c>
      <c r="K5" s="6" t="inlineStr">
        <is>
          <t>来店間隔(平均)</t>
        </is>
      </c>
      <c r="L5" s="6" t="inlineStr">
        <is>
          <t>状態</t>
        </is>
      </c>
    </row>
    <row r="6">
      <c r="A6" s="7" t="n"/>
      <c r="B6" s="7" t="n"/>
      <c r="C6" s="7" t="n"/>
      <c r="D6" s="8" t="n"/>
      <c r="E6" s="8" t="n"/>
      <c r="F6" s="7" t="n"/>
      <c r="G6" s="7" t="n"/>
      <c r="H6" s="7" t="n"/>
      <c r="I6" s="7" t="n"/>
      <c r="J6" s="9">
        <f>IF($E6="","",$C$3-$E6)</f>
        <v/>
      </c>
      <c r="K6" s="9">
        <f>IF(OR($D6="",$E6="",$F6&lt;2),"",ROUND(($E6-$D6)/($F6-1),0))</f>
        <v/>
      </c>
      <c r="L6" s="9">
        <f>IF($E6="","",IF($C$3-$E6&gt;$F$3,"失客",IF(AND($K6&lt;&gt;"",$C$3-$E6&gt;$K6*1.5),"間隔が延びている","継続")))</f>
        <v/>
      </c>
    </row>
    <row r="7">
      <c r="A7" s="7" t="n"/>
      <c r="B7" s="7" t="n"/>
      <c r="C7" s="7" t="n"/>
      <c r="D7" s="8" t="n"/>
      <c r="E7" s="8" t="n"/>
      <c r="F7" s="7" t="n"/>
      <c r="G7" s="7" t="n"/>
      <c r="H7" s="7" t="n"/>
      <c r="I7" s="7" t="n"/>
      <c r="J7" s="9">
        <f>IF($E7="","",$C$3-$E7)</f>
        <v/>
      </c>
      <c r="K7" s="9">
        <f>IF(OR($D7="",$E7="",$F7&lt;2),"",ROUND(($E7-$D7)/($F7-1),0))</f>
        <v/>
      </c>
      <c r="L7" s="9">
        <f>IF($E7="","",IF($C$3-$E7&gt;$F$3,"失客",IF(AND($K7&lt;&gt;"",$C$3-$E7&gt;$K7*1.5),"間隔が延びている","継続")))</f>
        <v/>
      </c>
    </row>
    <row r="8">
      <c r="A8" s="7" t="n"/>
      <c r="B8" s="7" t="n"/>
      <c r="C8" s="7" t="n"/>
      <c r="D8" s="8" t="n"/>
      <c r="E8" s="8" t="n"/>
      <c r="F8" s="7" t="n"/>
      <c r="G8" s="7" t="n"/>
      <c r="H8" s="7" t="n"/>
      <c r="I8" s="7" t="n"/>
      <c r="J8" s="9">
        <f>IF($E8="","",$C$3-$E8)</f>
        <v/>
      </c>
      <c r="K8" s="9">
        <f>IF(OR($D8="",$E8="",$F8&lt;2),"",ROUND(($E8-$D8)/($F8-1),0))</f>
        <v/>
      </c>
      <c r="L8" s="9">
        <f>IF($E8="","",IF($C$3-$E8&gt;$F$3,"失客",IF(AND($K8&lt;&gt;"",$C$3-$E8&gt;$K8*1.5),"間隔が延びている","継続")))</f>
        <v/>
      </c>
    </row>
    <row r="9">
      <c r="A9" s="7" t="n"/>
      <c r="B9" s="7" t="n"/>
      <c r="C9" s="7" t="n"/>
      <c r="D9" s="8" t="n"/>
      <c r="E9" s="8" t="n"/>
      <c r="F9" s="7" t="n"/>
      <c r="G9" s="7" t="n"/>
      <c r="H9" s="7" t="n"/>
      <c r="I9" s="7" t="n"/>
      <c r="J9" s="9">
        <f>IF($E9="","",$C$3-$E9)</f>
        <v/>
      </c>
      <c r="K9" s="9">
        <f>IF(OR($D9="",$E9="",$F9&lt;2),"",ROUND(($E9-$D9)/($F9-1),0))</f>
        <v/>
      </c>
      <c r="L9" s="9">
        <f>IF($E9="","",IF($C$3-$E9&gt;$F$3,"失客",IF(AND($K9&lt;&gt;"",$C$3-$E9&gt;$K9*1.5),"間隔が延びている","継続")))</f>
        <v/>
      </c>
    </row>
    <row r="10">
      <c r="A10" s="7" t="n"/>
      <c r="B10" s="7" t="n"/>
      <c r="C10" s="7" t="n"/>
      <c r="D10" s="8" t="n"/>
      <c r="E10" s="8" t="n"/>
      <c r="F10" s="7" t="n"/>
      <c r="G10" s="7" t="n"/>
      <c r="H10" s="7" t="n"/>
      <c r="I10" s="7" t="n"/>
      <c r="J10" s="9">
        <f>IF($E10="","",$C$3-$E10)</f>
        <v/>
      </c>
      <c r="K10" s="9">
        <f>IF(OR($D10="",$E10="",$F10&lt;2),"",ROUND(($E10-$D10)/($F10-1),0))</f>
        <v/>
      </c>
      <c r="L10" s="9">
        <f>IF($E10="","",IF($C$3-$E10&gt;$F$3,"失客",IF(AND($K10&lt;&gt;"",$C$3-$E10&gt;$K10*1.5),"間隔が延びている","継続")))</f>
        <v/>
      </c>
    </row>
    <row r="11">
      <c r="A11" s="7" t="n"/>
      <c r="B11" s="7" t="n"/>
      <c r="C11" s="7" t="n"/>
      <c r="D11" s="8" t="n"/>
      <c r="E11" s="8" t="n"/>
      <c r="F11" s="7" t="n"/>
      <c r="G11" s="7" t="n"/>
      <c r="H11" s="7" t="n"/>
      <c r="I11" s="7" t="n"/>
      <c r="J11" s="9">
        <f>IF($E11="","",$C$3-$E11)</f>
        <v/>
      </c>
      <c r="K11" s="9">
        <f>IF(OR($D11="",$E11="",$F11&lt;2),"",ROUND(($E11-$D11)/($F11-1),0))</f>
        <v/>
      </c>
      <c r="L11" s="9">
        <f>IF($E11="","",IF($C$3-$E11&gt;$F$3,"失客",IF(AND($K11&lt;&gt;"",$C$3-$E11&gt;$K11*1.5),"間隔が延びている","継続")))</f>
        <v/>
      </c>
    </row>
    <row r="12">
      <c r="A12" s="7" t="n"/>
      <c r="B12" s="7" t="n"/>
      <c r="C12" s="7" t="n"/>
      <c r="D12" s="8" t="n"/>
      <c r="E12" s="8" t="n"/>
      <c r="F12" s="7" t="n"/>
      <c r="G12" s="7" t="n"/>
      <c r="H12" s="7" t="n"/>
      <c r="I12" s="7" t="n"/>
      <c r="J12" s="9">
        <f>IF($E12="","",$C$3-$E12)</f>
        <v/>
      </c>
      <c r="K12" s="9">
        <f>IF(OR($D12="",$E12="",$F12&lt;2),"",ROUND(($E12-$D12)/($F12-1),0))</f>
        <v/>
      </c>
      <c r="L12" s="9">
        <f>IF($E12="","",IF($C$3-$E12&gt;$F$3,"失客",IF(AND($K12&lt;&gt;"",$C$3-$E12&gt;$K12*1.5),"間隔が延びている","継続")))</f>
        <v/>
      </c>
    </row>
    <row r="13">
      <c r="A13" s="7" t="n"/>
      <c r="B13" s="7" t="n"/>
      <c r="C13" s="7" t="n"/>
      <c r="D13" s="8" t="n"/>
      <c r="E13" s="8" t="n"/>
      <c r="F13" s="7" t="n"/>
      <c r="G13" s="7" t="n"/>
      <c r="H13" s="7" t="n"/>
      <c r="I13" s="7" t="n"/>
      <c r="J13" s="9">
        <f>IF($E13="","",$C$3-$E13)</f>
        <v/>
      </c>
      <c r="K13" s="9">
        <f>IF(OR($D13="",$E13="",$F13&lt;2),"",ROUND(($E13-$D13)/($F13-1),0))</f>
        <v/>
      </c>
      <c r="L13" s="9">
        <f>IF($E13="","",IF($C$3-$E13&gt;$F$3,"失客",IF(AND($K13&lt;&gt;"",$C$3-$E13&gt;$K13*1.5),"間隔が延びている","継続")))</f>
        <v/>
      </c>
    </row>
    <row r="14">
      <c r="A14" s="7" t="n"/>
      <c r="B14" s="7" t="n"/>
      <c r="C14" s="7" t="n"/>
      <c r="D14" s="8" t="n"/>
      <c r="E14" s="8" t="n"/>
      <c r="F14" s="7" t="n"/>
      <c r="G14" s="7" t="n"/>
      <c r="H14" s="7" t="n"/>
      <c r="I14" s="7" t="n"/>
      <c r="J14" s="9">
        <f>IF($E14="","",$C$3-$E14)</f>
        <v/>
      </c>
      <c r="K14" s="9">
        <f>IF(OR($D14="",$E14="",$F14&lt;2),"",ROUND(($E14-$D14)/($F14-1),0))</f>
        <v/>
      </c>
      <c r="L14" s="9">
        <f>IF($E14="","",IF($C$3-$E14&gt;$F$3,"失客",IF(AND($K14&lt;&gt;"",$C$3-$E14&gt;$K14*1.5),"間隔が延びている","継続")))</f>
        <v/>
      </c>
    </row>
    <row r="15">
      <c r="A15" s="7" t="n"/>
      <c r="B15" s="7" t="n"/>
      <c r="C15" s="7" t="n"/>
      <c r="D15" s="8" t="n"/>
      <c r="E15" s="8" t="n"/>
      <c r="F15" s="7" t="n"/>
      <c r="G15" s="7" t="n"/>
      <c r="H15" s="7" t="n"/>
      <c r="I15" s="7" t="n"/>
      <c r="J15" s="9">
        <f>IF($E15="","",$C$3-$E15)</f>
        <v/>
      </c>
      <c r="K15" s="9">
        <f>IF(OR($D15="",$E15="",$F15&lt;2),"",ROUND(($E15-$D15)/($F15-1),0))</f>
        <v/>
      </c>
      <c r="L15" s="9">
        <f>IF($E15="","",IF($C$3-$E15&gt;$F$3,"失客",IF(AND($K15&lt;&gt;"",$C$3-$E15&gt;$K15*1.5),"間隔が延びている","継続")))</f>
        <v/>
      </c>
    </row>
    <row r="16">
      <c r="A16" s="7" t="n"/>
      <c r="B16" s="7" t="n"/>
      <c r="C16" s="7" t="n"/>
      <c r="D16" s="8" t="n"/>
      <c r="E16" s="8" t="n"/>
      <c r="F16" s="7" t="n"/>
      <c r="G16" s="7" t="n"/>
      <c r="H16" s="7" t="n"/>
      <c r="I16" s="7" t="n"/>
      <c r="J16" s="9">
        <f>IF($E16="","",$C$3-$E16)</f>
        <v/>
      </c>
      <c r="K16" s="9">
        <f>IF(OR($D16="",$E16="",$F16&lt;2),"",ROUND(($E16-$D16)/($F16-1),0))</f>
        <v/>
      </c>
      <c r="L16" s="9">
        <f>IF($E16="","",IF($C$3-$E16&gt;$F$3,"失客",IF(AND($K16&lt;&gt;"",$C$3-$E16&gt;$K16*1.5),"間隔が延びている","継続")))</f>
        <v/>
      </c>
    </row>
    <row r="17">
      <c r="A17" s="7" t="n"/>
      <c r="B17" s="7" t="n"/>
      <c r="C17" s="7" t="n"/>
      <c r="D17" s="8" t="n"/>
      <c r="E17" s="8" t="n"/>
      <c r="F17" s="7" t="n"/>
      <c r="G17" s="7" t="n"/>
      <c r="H17" s="7" t="n"/>
      <c r="I17" s="7" t="n"/>
      <c r="J17" s="9">
        <f>IF($E17="","",$C$3-$E17)</f>
        <v/>
      </c>
      <c r="K17" s="9">
        <f>IF(OR($D17="",$E17="",$F17&lt;2),"",ROUND(($E17-$D17)/($F17-1),0))</f>
        <v/>
      </c>
      <c r="L17" s="9">
        <f>IF($E17="","",IF($C$3-$E17&gt;$F$3,"失客",IF(AND($K17&lt;&gt;"",$C$3-$E17&gt;$K17*1.5),"間隔が延びている","継続")))</f>
        <v/>
      </c>
    </row>
    <row r="18">
      <c r="A18" s="7" t="n"/>
      <c r="B18" s="7" t="n"/>
      <c r="C18" s="7" t="n"/>
      <c r="D18" s="8" t="n"/>
      <c r="E18" s="8" t="n"/>
      <c r="F18" s="7" t="n"/>
      <c r="G18" s="7" t="n"/>
      <c r="H18" s="7" t="n"/>
      <c r="I18" s="7" t="n"/>
      <c r="J18" s="9">
        <f>IF($E18="","",$C$3-$E18)</f>
        <v/>
      </c>
      <c r="K18" s="9">
        <f>IF(OR($D18="",$E18="",$F18&lt;2),"",ROUND(($E18-$D18)/($F18-1),0))</f>
        <v/>
      </c>
      <c r="L18" s="9">
        <f>IF($E18="","",IF($C$3-$E18&gt;$F$3,"失客",IF(AND($K18&lt;&gt;"",$C$3-$E18&gt;$K18*1.5),"間隔が延びている","継続")))</f>
        <v/>
      </c>
    </row>
    <row r="19">
      <c r="A19" s="7" t="n"/>
      <c r="B19" s="7" t="n"/>
      <c r="C19" s="7" t="n"/>
      <c r="D19" s="8" t="n"/>
      <c r="E19" s="8" t="n"/>
      <c r="F19" s="7" t="n"/>
      <c r="G19" s="7" t="n"/>
      <c r="H19" s="7" t="n"/>
      <c r="I19" s="7" t="n"/>
      <c r="J19" s="9">
        <f>IF($E19="","",$C$3-$E19)</f>
        <v/>
      </c>
      <c r="K19" s="9">
        <f>IF(OR($D19="",$E19="",$F19&lt;2),"",ROUND(($E19-$D19)/($F19-1),0))</f>
        <v/>
      </c>
      <c r="L19" s="9">
        <f>IF($E19="","",IF($C$3-$E19&gt;$F$3,"失客",IF(AND($K19&lt;&gt;"",$C$3-$E19&gt;$K19*1.5),"間隔が延びている","継続")))</f>
        <v/>
      </c>
    </row>
    <row r="20">
      <c r="A20" s="7" t="n"/>
      <c r="B20" s="7" t="n"/>
      <c r="C20" s="7" t="n"/>
      <c r="D20" s="8" t="n"/>
      <c r="E20" s="8" t="n"/>
      <c r="F20" s="7" t="n"/>
      <c r="G20" s="7" t="n"/>
      <c r="H20" s="7" t="n"/>
      <c r="I20" s="7" t="n"/>
      <c r="J20" s="9">
        <f>IF($E20="","",$C$3-$E20)</f>
        <v/>
      </c>
      <c r="K20" s="9">
        <f>IF(OR($D20="",$E20="",$F20&lt;2),"",ROUND(($E20-$D20)/($F20-1),0))</f>
        <v/>
      </c>
      <c r="L20" s="9">
        <f>IF($E20="","",IF($C$3-$E20&gt;$F$3,"失客",IF(AND($K20&lt;&gt;"",$C$3-$E20&gt;$K20*1.5),"間隔が延びている","継続")))</f>
        <v/>
      </c>
    </row>
    <row r="21">
      <c r="A21" s="7" t="n"/>
      <c r="B21" s="7" t="n"/>
      <c r="C21" s="7" t="n"/>
      <c r="D21" s="8" t="n"/>
      <c r="E21" s="8" t="n"/>
      <c r="F21" s="7" t="n"/>
      <c r="G21" s="7" t="n"/>
      <c r="H21" s="7" t="n"/>
      <c r="I21" s="7" t="n"/>
      <c r="J21" s="9">
        <f>IF($E21="","",$C$3-$E21)</f>
        <v/>
      </c>
      <c r="K21" s="9">
        <f>IF(OR($D21="",$E21="",$F21&lt;2),"",ROUND(($E21-$D21)/($F21-1),0))</f>
        <v/>
      </c>
      <c r="L21" s="9">
        <f>IF($E21="","",IF($C$3-$E21&gt;$F$3,"失客",IF(AND($K21&lt;&gt;"",$C$3-$E21&gt;$K21*1.5),"間隔が延びている","継続")))</f>
        <v/>
      </c>
    </row>
    <row r="22">
      <c r="A22" s="7" t="n"/>
      <c r="B22" s="7" t="n"/>
      <c r="C22" s="7" t="n"/>
      <c r="D22" s="8" t="n"/>
      <c r="E22" s="8" t="n"/>
      <c r="F22" s="7" t="n"/>
      <c r="G22" s="7" t="n"/>
      <c r="H22" s="7" t="n"/>
      <c r="I22" s="7" t="n"/>
      <c r="J22" s="9">
        <f>IF($E22="","",$C$3-$E22)</f>
        <v/>
      </c>
      <c r="K22" s="9">
        <f>IF(OR($D22="",$E22="",$F22&lt;2),"",ROUND(($E22-$D22)/($F22-1),0))</f>
        <v/>
      </c>
      <c r="L22" s="9">
        <f>IF($E22="","",IF($C$3-$E22&gt;$F$3,"失客",IF(AND($K22&lt;&gt;"",$C$3-$E22&gt;$K22*1.5),"間隔が延びている","継続")))</f>
        <v/>
      </c>
    </row>
    <row r="23">
      <c r="A23" s="7" t="n"/>
      <c r="B23" s="7" t="n"/>
      <c r="C23" s="7" t="n"/>
      <c r="D23" s="8" t="n"/>
      <c r="E23" s="8" t="n"/>
      <c r="F23" s="7" t="n"/>
      <c r="G23" s="7" t="n"/>
      <c r="H23" s="7" t="n"/>
      <c r="I23" s="7" t="n"/>
      <c r="J23" s="9">
        <f>IF($E23="","",$C$3-$E23)</f>
        <v/>
      </c>
      <c r="K23" s="9">
        <f>IF(OR($D23="",$E23="",$F23&lt;2),"",ROUND(($E23-$D23)/($F23-1),0))</f>
        <v/>
      </c>
      <c r="L23" s="9">
        <f>IF($E23="","",IF($C$3-$E23&gt;$F$3,"失客",IF(AND($K23&lt;&gt;"",$C$3-$E23&gt;$K23*1.5),"間隔が延びている","継続")))</f>
        <v/>
      </c>
    </row>
    <row r="24">
      <c r="A24" s="7" t="n"/>
      <c r="B24" s="7" t="n"/>
      <c r="C24" s="7" t="n"/>
      <c r="D24" s="8" t="n"/>
      <c r="E24" s="8" t="n"/>
      <c r="F24" s="7" t="n"/>
      <c r="G24" s="7" t="n"/>
      <c r="H24" s="7" t="n"/>
      <c r="I24" s="7" t="n"/>
      <c r="J24" s="9">
        <f>IF($E24="","",$C$3-$E24)</f>
        <v/>
      </c>
      <c r="K24" s="9">
        <f>IF(OR($D24="",$E24="",$F24&lt;2),"",ROUND(($E24-$D24)/($F24-1),0))</f>
        <v/>
      </c>
      <c r="L24" s="9">
        <f>IF($E24="","",IF($C$3-$E24&gt;$F$3,"失客",IF(AND($K24&lt;&gt;"",$C$3-$E24&gt;$K24*1.5),"間隔が延びている","継続")))</f>
        <v/>
      </c>
    </row>
    <row r="25">
      <c r="A25" s="7" t="n"/>
      <c r="B25" s="7" t="n"/>
      <c r="C25" s="7" t="n"/>
      <c r="D25" s="8" t="n"/>
      <c r="E25" s="8" t="n"/>
      <c r="F25" s="7" t="n"/>
      <c r="G25" s="7" t="n"/>
      <c r="H25" s="7" t="n"/>
      <c r="I25" s="7" t="n"/>
      <c r="J25" s="9">
        <f>IF($E25="","",$C$3-$E25)</f>
        <v/>
      </c>
      <c r="K25" s="9">
        <f>IF(OR($D25="",$E25="",$F25&lt;2),"",ROUND(($E25-$D25)/($F25-1),0))</f>
        <v/>
      </c>
      <c r="L25" s="9">
        <f>IF($E25="","",IF($C$3-$E25&gt;$F$3,"失客",IF(AND($K25&lt;&gt;"",$C$3-$E25&gt;$K25*1.5),"間隔が延びている","継続")))</f>
        <v/>
      </c>
    </row>
    <row r="26">
      <c r="A26" s="7" t="n"/>
      <c r="B26" s="7" t="n"/>
      <c r="C26" s="7" t="n"/>
      <c r="D26" s="8" t="n"/>
      <c r="E26" s="8" t="n"/>
      <c r="F26" s="7" t="n"/>
      <c r="G26" s="7" t="n"/>
      <c r="H26" s="7" t="n"/>
      <c r="I26" s="7" t="n"/>
      <c r="J26" s="9">
        <f>IF($E26="","",$C$3-$E26)</f>
        <v/>
      </c>
      <c r="K26" s="9">
        <f>IF(OR($D26="",$E26="",$F26&lt;2),"",ROUND(($E26-$D26)/($F26-1),0))</f>
        <v/>
      </c>
      <c r="L26" s="9">
        <f>IF($E26="","",IF($C$3-$E26&gt;$F$3,"失客",IF(AND($K26&lt;&gt;"",$C$3-$E26&gt;$K26*1.5),"間隔が延びている","継続")))</f>
        <v/>
      </c>
    </row>
    <row r="27">
      <c r="A27" s="7" t="n"/>
      <c r="B27" s="7" t="n"/>
      <c r="C27" s="7" t="n"/>
      <c r="D27" s="8" t="n"/>
      <c r="E27" s="8" t="n"/>
      <c r="F27" s="7" t="n"/>
      <c r="G27" s="7" t="n"/>
      <c r="H27" s="7" t="n"/>
      <c r="I27" s="7" t="n"/>
      <c r="J27" s="9">
        <f>IF($E27="","",$C$3-$E27)</f>
        <v/>
      </c>
      <c r="K27" s="9">
        <f>IF(OR($D27="",$E27="",$F27&lt;2),"",ROUND(($E27-$D27)/($F27-1),0))</f>
        <v/>
      </c>
      <c r="L27" s="9">
        <f>IF($E27="","",IF($C$3-$E27&gt;$F$3,"失客",IF(AND($K27&lt;&gt;"",$C$3-$E27&gt;$K27*1.5),"間隔が延びている","継続")))</f>
        <v/>
      </c>
    </row>
    <row r="28">
      <c r="A28" s="7" t="n"/>
      <c r="B28" s="7" t="n"/>
      <c r="C28" s="7" t="n"/>
      <c r="D28" s="8" t="n"/>
      <c r="E28" s="8" t="n"/>
      <c r="F28" s="7" t="n"/>
      <c r="G28" s="7" t="n"/>
      <c r="H28" s="7" t="n"/>
      <c r="I28" s="7" t="n"/>
      <c r="J28" s="9">
        <f>IF($E28="","",$C$3-$E28)</f>
        <v/>
      </c>
      <c r="K28" s="9">
        <f>IF(OR($D28="",$E28="",$F28&lt;2),"",ROUND(($E28-$D28)/($F28-1),0))</f>
        <v/>
      </c>
      <c r="L28" s="9">
        <f>IF($E28="","",IF($C$3-$E28&gt;$F$3,"失客",IF(AND($K28&lt;&gt;"",$C$3-$E28&gt;$K28*1.5),"間隔が延びている","継続")))</f>
        <v/>
      </c>
    </row>
    <row r="29">
      <c r="A29" s="7" t="n"/>
      <c r="B29" s="7" t="n"/>
      <c r="C29" s="7" t="n"/>
      <c r="D29" s="8" t="n"/>
      <c r="E29" s="8" t="n"/>
      <c r="F29" s="7" t="n"/>
      <c r="G29" s="7" t="n"/>
      <c r="H29" s="7" t="n"/>
      <c r="I29" s="7" t="n"/>
      <c r="J29" s="9">
        <f>IF($E29="","",$C$3-$E29)</f>
        <v/>
      </c>
      <c r="K29" s="9">
        <f>IF(OR($D29="",$E29="",$F29&lt;2),"",ROUND(($E29-$D29)/($F29-1),0))</f>
        <v/>
      </c>
      <c r="L29" s="9">
        <f>IF($E29="","",IF($C$3-$E29&gt;$F$3,"失客",IF(AND($K29&lt;&gt;"",$C$3-$E29&gt;$K29*1.5),"間隔が延びている","継続")))</f>
        <v/>
      </c>
    </row>
    <row r="30">
      <c r="A30" s="7" t="n"/>
      <c r="B30" s="7" t="n"/>
      <c r="C30" s="7" t="n"/>
      <c r="D30" s="8" t="n"/>
      <c r="E30" s="8" t="n"/>
      <c r="F30" s="7" t="n"/>
      <c r="G30" s="7" t="n"/>
      <c r="H30" s="7" t="n"/>
      <c r="I30" s="7" t="n"/>
      <c r="J30" s="9">
        <f>IF($E30="","",$C$3-$E30)</f>
        <v/>
      </c>
      <c r="K30" s="9">
        <f>IF(OR($D30="",$E30="",$F30&lt;2),"",ROUND(($E30-$D30)/($F30-1),0))</f>
        <v/>
      </c>
      <c r="L30" s="9">
        <f>IF($E30="","",IF($C$3-$E30&gt;$F$3,"失客",IF(AND($K30&lt;&gt;"",$C$3-$E30&gt;$K30*1.5),"間隔が延びている","継続")))</f>
        <v/>
      </c>
    </row>
    <row r="31">
      <c r="A31" s="7" t="n"/>
      <c r="B31" s="7" t="n"/>
      <c r="C31" s="7" t="n"/>
      <c r="D31" s="8" t="n"/>
      <c r="E31" s="8" t="n"/>
      <c r="F31" s="7" t="n"/>
      <c r="G31" s="7" t="n"/>
      <c r="H31" s="7" t="n"/>
      <c r="I31" s="7" t="n"/>
      <c r="J31" s="9">
        <f>IF($E31="","",$C$3-$E31)</f>
        <v/>
      </c>
      <c r="K31" s="9">
        <f>IF(OR($D31="",$E31="",$F31&lt;2),"",ROUND(($E31-$D31)/($F31-1),0))</f>
        <v/>
      </c>
      <c r="L31" s="9">
        <f>IF($E31="","",IF($C$3-$E31&gt;$F$3,"失客",IF(AND($K31&lt;&gt;"",$C$3-$E31&gt;$K31*1.5),"間隔が延びている","継続")))</f>
        <v/>
      </c>
    </row>
    <row r="32">
      <c r="A32" s="7" t="n"/>
      <c r="B32" s="7" t="n"/>
      <c r="C32" s="7" t="n"/>
      <c r="D32" s="8" t="n"/>
      <c r="E32" s="8" t="n"/>
      <c r="F32" s="7" t="n"/>
      <c r="G32" s="7" t="n"/>
      <c r="H32" s="7" t="n"/>
      <c r="I32" s="7" t="n"/>
      <c r="J32" s="9">
        <f>IF($E32="","",$C$3-$E32)</f>
        <v/>
      </c>
      <c r="K32" s="9">
        <f>IF(OR($D32="",$E32="",$F32&lt;2),"",ROUND(($E32-$D32)/($F32-1),0))</f>
        <v/>
      </c>
      <c r="L32" s="9">
        <f>IF($E32="","",IF($C$3-$E32&gt;$F$3,"失客",IF(AND($K32&lt;&gt;"",$C$3-$E32&gt;$K32*1.5),"間隔が延びている","継続")))</f>
        <v/>
      </c>
    </row>
    <row r="33">
      <c r="A33" s="7" t="n"/>
      <c r="B33" s="7" t="n"/>
      <c r="C33" s="7" t="n"/>
      <c r="D33" s="8" t="n"/>
      <c r="E33" s="8" t="n"/>
      <c r="F33" s="7" t="n"/>
      <c r="G33" s="7" t="n"/>
      <c r="H33" s="7" t="n"/>
      <c r="I33" s="7" t="n"/>
      <c r="J33" s="9">
        <f>IF($E33="","",$C$3-$E33)</f>
        <v/>
      </c>
      <c r="K33" s="9">
        <f>IF(OR($D33="",$E33="",$F33&lt;2),"",ROUND(($E33-$D33)/($F33-1),0))</f>
        <v/>
      </c>
      <c r="L33" s="9">
        <f>IF($E33="","",IF($C$3-$E33&gt;$F$3,"失客",IF(AND($K33&lt;&gt;"",$C$3-$E33&gt;$K33*1.5),"間隔が延びている","継続")))</f>
        <v/>
      </c>
    </row>
    <row r="34">
      <c r="A34" s="7" t="n"/>
      <c r="B34" s="7" t="n"/>
      <c r="C34" s="7" t="n"/>
      <c r="D34" s="8" t="n"/>
      <c r="E34" s="8" t="n"/>
      <c r="F34" s="7" t="n"/>
      <c r="G34" s="7" t="n"/>
      <c r="H34" s="7" t="n"/>
      <c r="I34" s="7" t="n"/>
      <c r="J34" s="9">
        <f>IF($E34="","",$C$3-$E34)</f>
        <v/>
      </c>
      <c r="K34" s="9">
        <f>IF(OR($D34="",$E34="",$F34&lt;2),"",ROUND(($E34-$D34)/($F34-1),0))</f>
        <v/>
      </c>
      <c r="L34" s="9">
        <f>IF($E34="","",IF($C$3-$E34&gt;$F$3,"失客",IF(AND($K34&lt;&gt;"",$C$3-$E34&gt;$K34*1.5),"間隔が延びている","継続")))</f>
        <v/>
      </c>
    </row>
    <row r="35">
      <c r="A35" s="7" t="n"/>
      <c r="B35" s="7" t="n"/>
      <c r="C35" s="7" t="n"/>
      <c r="D35" s="8" t="n"/>
      <c r="E35" s="8" t="n"/>
      <c r="F35" s="7" t="n"/>
      <c r="G35" s="7" t="n"/>
      <c r="H35" s="7" t="n"/>
      <c r="I35" s="7" t="n"/>
      <c r="J35" s="9">
        <f>IF($E35="","",$C$3-$E35)</f>
        <v/>
      </c>
      <c r="K35" s="9">
        <f>IF(OR($D35="",$E35="",$F35&lt;2),"",ROUND(($E35-$D35)/($F35-1),0))</f>
        <v/>
      </c>
      <c r="L35" s="9">
        <f>IF($E35="","",IF($C$3-$E35&gt;$F$3,"失客",IF(AND($K35&lt;&gt;"",$C$3-$E35&gt;$K35*1.5),"間隔が延びている","継続")))</f>
        <v/>
      </c>
    </row>
    <row r="36">
      <c r="A36" s="7" t="n"/>
      <c r="B36" s="7" t="n"/>
      <c r="C36" s="7" t="n"/>
      <c r="D36" s="8" t="n"/>
      <c r="E36" s="8" t="n"/>
      <c r="F36" s="7" t="n"/>
      <c r="G36" s="7" t="n"/>
      <c r="H36" s="7" t="n"/>
      <c r="I36" s="7" t="n"/>
      <c r="J36" s="9">
        <f>IF($E36="","",$C$3-$E36)</f>
        <v/>
      </c>
      <c r="K36" s="9">
        <f>IF(OR($D36="",$E36="",$F36&lt;2),"",ROUND(($E36-$D36)/($F36-1),0))</f>
        <v/>
      </c>
      <c r="L36" s="9">
        <f>IF($E36="","",IF($C$3-$E36&gt;$F$3,"失客",IF(AND($K36&lt;&gt;"",$C$3-$E36&gt;$K36*1.5),"間隔が延びている","継続")))</f>
        <v/>
      </c>
    </row>
    <row r="37">
      <c r="A37" s="7" t="n"/>
      <c r="B37" s="7" t="n"/>
      <c r="C37" s="7" t="n"/>
      <c r="D37" s="8" t="n"/>
      <c r="E37" s="8" t="n"/>
      <c r="F37" s="7" t="n"/>
      <c r="G37" s="7" t="n"/>
      <c r="H37" s="7" t="n"/>
      <c r="I37" s="7" t="n"/>
      <c r="J37" s="9">
        <f>IF($E37="","",$C$3-$E37)</f>
        <v/>
      </c>
      <c r="K37" s="9">
        <f>IF(OR($D37="",$E37="",$F37&lt;2),"",ROUND(($E37-$D37)/($F37-1),0))</f>
        <v/>
      </c>
      <c r="L37" s="9">
        <f>IF($E37="","",IF($C$3-$E37&gt;$F$3,"失客",IF(AND($K37&lt;&gt;"",$C$3-$E37&gt;$K37*1.5),"間隔が延びている","継続")))</f>
        <v/>
      </c>
    </row>
    <row r="38">
      <c r="A38" s="7" t="n"/>
      <c r="B38" s="7" t="n"/>
      <c r="C38" s="7" t="n"/>
      <c r="D38" s="8" t="n"/>
      <c r="E38" s="8" t="n"/>
      <c r="F38" s="7" t="n"/>
      <c r="G38" s="7" t="n"/>
      <c r="H38" s="7" t="n"/>
      <c r="I38" s="7" t="n"/>
      <c r="J38" s="9">
        <f>IF($E38="","",$C$3-$E38)</f>
        <v/>
      </c>
      <c r="K38" s="9">
        <f>IF(OR($D38="",$E38="",$F38&lt;2),"",ROUND(($E38-$D38)/($F38-1),0))</f>
        <v/>
      </c>
      <c r="L38" s="9">
        <f>IF($E38="","",IF($C$3-$E38&gt;$F$3,"失客",IF(AND($K38&lt;&gt;"",$C$3-$E38&gt;$K38*1.5),"間隔が延びている","継続")))</f>
        <v/>
      </c>
    </row>
    <row r="39">
      <c r="A39" s="7" t="n"/>
      <c r="B39" s="7" t="n"/>
      <c r="C39" s="7" t="n"/>
      <c r="D39" s="8" t="n"/>
      <c r="E39" s="8" t="n"/>
      <c r="F39" s="7" t="n"/>
      <c r="G39" s="7" t="n"/>
      <c r="H39" s="7" t="n"/>
      <c r="I39" s="7" t="n"/>
      <c r="J39" s="9">
        <f>IF($E39="","",$C$3-$E39)</f>
        <v/>
      </c>
      <c r="K39" s="9">
        <f>IF(OR($D39="",$E39="",$F39&lt;2),"",ROUND(($E39-$D39)/($F39-1),0))</f>
        <v/>
      </c>
      <c r="L39" s="9">
        <f>IF($E39="","",IF($C$3-$E39&gt;$F$3,"失客",IF(AND($K39&lt;&gt;"",$C$3-$E39&gt;$K39*1.5),"間隔が延びている","継続")))</f>
        <v/>
      </c>
    </row>
    <row r="40">
      <c r="A40" s="7" t="n"/>
      <c r="B40" s="7" t="n"/>
      <c r="C40" s="7" t="n"/>
      <c r="D40" s="8" t="n"/>
      <c r="E40" s="8" t="n"/>
      <c r="F40" s="7" t="n"/>
      <c r="G40" s="7" t="n"/>
      <c r="H40" s="7" t="n"/>
      <c r="I40" s="7" t="n"/>
      <c r="J40" s="9">
        <f>IF($E40="","",$C$3-$E40)</f>
        <v/>
      </c>
      <c r="K40" s="9">
        <f>IF(OR($D40="",$E40="",$F40&lt;2),"",ROUND(($E40-$D40)/($F40-1),0))</f>
        <v/>
      </c>
      <c r="L40" s="9">
        <f>IF($E40="","",IF($C$3-$E40&gt;$F$3,"失客",IF(AND($K40&lt;&gt;"",$C$3-$E40&gt;$K40*1.5),"間隔が延びている","継続")))</f>
        <v/>
      </c>
    </row>
    <row r="41">
      <c r="A41" s="7" t="n"/>
      <c r="B41" s="7" t="n"/>
      <c r="C41" s="7" t="n"/>
      <c r="D41" s="8" t="n"/>
      <c r="E41" s="8" t="n"/>
      <c r="F41" s="7" t="n"/>
      <c r="G41" s="7" t="n"/>
      <c r="H41" s="7" t="n"/>
      <c r="I41" s="7" t="n"/>
      <c r="J41" s="9">
        <f>IF($E41="","",$C$3-$E41)</f>
        <v/>
      </c>
      <c r="K41" s="9">
        <f>IF(OR($D41="",$E41="",$F41&lt;2),"",ROUND(($E41-$D41)/($F41-1),0))</f>
        <v/>
      </c>
      <c r="L41" s="9">
        <f>IF($E41="","",IF($C$3-$E41&gt;$F$3,"失客",IF(AND($K41&lt;&gt;"",$C$3-$E41&gt;$K41*1.5),"間隔が延びている","継続")))</f>
        <v/>
      </c>
    </row>
    <row r="42">
      <c r="A42" s="7" t="n"/>
      <c r="B42" s="7" t="n"/>
      <c r="C42" s="7" t="n"/>
      <c r="D42" s="8" t="n"/>
      <c r="E42" s="8" t="n"/>
      <c r="F42" s="7" t="n"/>
      <c r="G42" s="7" t="n"/>
      <c r="H42" s="7" t="n"/>
      <c r="I42" s="7" t="n"/>
      <c r="J42" s="9">
        <f>IF($E42="","",$C$3-$E42)</f>
        <v/>
      </c>
      <c r="K42" s="9">
        <f>IF(OR($D42="",$E42="",$F42&lt;2),"",ROUND(($E42-$D42)/($F42-1),0))</f>
        <v/>
      </c>
      <c r="L42" s="9">
        <f>IF($E42="","",IF($C$3-$E42&gt;$F$3,"失客",IF(AND($K42&lt;&gt;"",$C$3-$E42&gt;$K42*1.5),"間隔が延びている","継続")))</f>
        <v/>
      </c>
    </row>
    <row r="43">
      <c r="A43" s="7" t="n"/>
      <c r="B43" s="7" t="n"/>
      <c r="C43" s="7" t="n"/>
      <c r="D43" s="8" t="n"/>
      <c r="E43" s="8" t="n"/>
      <c r="F43" s="7" t="n"/>
      <c r="G43" s="7" t="n"/>
      <c r="H43" s="7" t="n"/>
      <c r="I43" s="7" t="n"/>
      <c r="J43" s="9">
        <f>IF($E43="","",$C$3-$E43)</f>
        <v/>
      </c>
      <c r="K43" s="9">
        <f>IF(OR($D43="",$E43="",$F43&lt;2),"",ROUND(($E43-$D43)/($F43-1),0))</f>
        <v/>
      </c>
      <c r="L43" s="9">
        <f>IF($E43="","",IF($C$3-$E43&gt;$F$3,"失客",IF(AND($K43&lt;&gt;"",$C$3-$E43&gt;$K43*1.5),"間隔が延びている","継続")))</f>
        <v/>
      </c>
    </row>
    <row r="44">
      <c r="A44" s="7" t="n"/>
      <c r="B44" s="7" t="n"/>
      <c r="C44" s="7" t="n"/>
      <c r="D44" s="8" t="n"/>
      <c r="E44" s="8" t="n"/>
      <c r="F44" s="7" t="n"/>
      <c r="G44" s="7" t="n"/>
      <c r="H44" s="7" t="n"/>
      <c r="I44" s="7" t="n"/>
      <c r="J44" s="9">
        <f>IF($E44="","",$C$3-$E44)</f>
        <v/>
      </c>
      <c r="K44" s="9">
        <f>IF(OR($D44="",$E44="",$F44&lt;2),"",ROUND(($E44-$D44)/($F44-1),0))</f>
        <v/>
      </c>
      <c r="L44" s="9">
        <f>IF($E44="","",IF($C$3-$E44&gt;$F$3,"失客",IF(AND($K44&lt;&gt;"",$C$3-$E44&gt;$K44*1.5),"間隔が延びている","継続")))</f>
        <v/>
      </c>
    </row>
    <row r="45">
      <c r="A45" s="7" t="n"/>
      <c r="B45" s="7" t="n"/>
      <c r="C45" s="7" t="n"/>
      <c r="D45" s="8" t="n"/>
      <c r="E45" s="8" t="n"/>
      <c r="F45" s="7" t="n"/>
      <c r="G45" s="7" t="n"/>
      <c r="H45" s="7" t="n"/>
      <c r="I45" s="7" t="n"/>
      <c r="J45" s="9">
        <f>IF($E45="","",$C$3-$E45)</f>
        <v/>
      </c>
      <c r="K45" s="9">
        <f>IF(OR($D45="",$E45="",$F45&lt;2),"",ROUND(($E45-$D45)/($F45-1),0))</f>
        <v/>
      </c>
      <c r="L45" s="9">
        <f>IF($E45="","",IF($C$3-$E45&gt;$F$3,"失客",IF(AND($K45&lt;&gt;"",$C$3-$E45&gt;$K45*1.5),"間隔が延びている","継続")))</f>
        <v/>
      </c>
    </row>
    <row r="46">
      <c r="A46" s="7" t="n"/>
      <c r="B46" s="7" t="n"/>
      <c r="C46" s="7" t="n"/>
      <c r="D46" s="8" t="n"/>
      <c r="E46" s="8" t="n"/>
      <c r="F46" s="7" t="n"/>
      <c r="G46" s="7" t="n"/>
      <c r="H46" s="7" t="n"/>
      <c r="I46" s="7" t="n"/>
      <c r="J46" s="9">
        <f>IF($E46="","",$C$3-$E46)</f>
        <v/>
      </c>
      <c r="K46" s="9">
        <f>IF(OR($D46="",$E46="",$F46&lt;2),"",ROUND(($E46-$D46)/($F46-1),0))</f>
        <v/>
      </c>
      <c r="L46" s="9">
        <f>IF($E46="","",IF($C$3-$E46&gt;$F$3,"失客",IF(AND($K46&lt;&gt;"",$C$3-$E46&gt;$K46*1.5),"間隔が延びている","継続")))</f>
        <v/>
      </c>
    </row>
    <row r="47">
      <c r="A47" s="7" t="n"/>
      <c r="B47" s="7" t="n"/>
      <c r="C47" s="7" t="n"/>
      <c r="D47" s="8" t="n"/>
      <c r="E47" s="8" t="n"/>
      <c r="F47" s="7" t="n"/>
      <c r="G47" s="7" t="n"/>
      <c r="H47" s="7" t="n"/>
      <c r="I47" s="7" t="n"/>
      <c r="J47" s="9">
        <f>IF($E47="","",$C$3-$E47)</f>
        <v/>
      </c>
      <c r="K47" s="9">
        <f>IF(OR($D47="",$E47="",$F47&lt;2),"",ROUND(($E47-$D47)/($F47-1),0))</f>
        <v/>
      </c>
      <c r="L47" s="9">
        <f>IF($E47="","",IF($C$3-$E47&gt;$F$3,"失客",IF(AND($K47&lt;&gt;"",$C$3-$E47&gt;$K47*1.5),"間隔が延びている","継続")))</f>
        <v/>
      </c>
    </row>
    <row r="48">
      <c r="A48" s="7" t="n"/>
      <c r="B48" s="7" t="n"/>
      <c r="C48" s="7" t="n"/>
      <c r="D48" s="8" t="n"/>
      <c r="E48" s="8" t="n"/>
      <c r="F48" s="7" t="n"/>
      <c r="G48" s="7" t="n"/>
      <c r="H48" s="7" t="n"/>
      <c r="I48" s="7" t="n"/>
      <c r="J48" s="9">
        <f>IF($E48="","",$C$3-$E48)</f>
        <v/>
      </c>
      <c r="K48" s="9">
        <f>IF(OR($D48="",$E48="",$F48&lt;2),"",ROUND(($E48-$D48)/($F48-1),0))</f>
        <v/>
      </c>
      <c r="L48" s="9">
        <f>IF($E48="","",IF($C$3-$E48&gt;$F$3,"失客",IF(AND($K48&lt;&gt;"",$C$3-$E48&gt;$K48*1.5),"間隔が延びている","継続")))</f>
        <v/>
      </c>
    </row>
    <row r="49">
      <c r="A49" s="7" t="n"/>
      <c r="B49" s="7" t="n"/>
      <c r="C49" s="7" t="n"/>
      <c r="D49" s="8" t="n"/>
      <c r="E49" s="8" t="n"/>
      <c r="F49" s="7" t="n"/>
      <c r="G49" s="7" t="n"/>
      <c r="H49" s="7" t="n"/>
      <c r="I49" s="7" t="n"/>
      <c r="J49" s="9">
        <f>IF($E49="","",$C$3-$E49)</f>
        <v/>
      </c>
      <c r="K49" s="9">
        <f>IF(OR($D49="",$E49="",$F49&lt;2),"",ROUND(($E49-$D49)/($F49-1),0))</f>
        <v/>
      </c>
      <c r="L49" s="9">
        <f>IF($E49="","",IF($C$3-$E49&gt;$F$3,"失客",IF(AND($K49&lt;&gt;"",$C$3-$E49&gt;$K49*1.5),"間隔が延びている","継続")))</f>
        <v/>
      </c>
    </row>
    <row r="50">
      <c r="A50" s="7" t="n"/>
      <c r="B50" s="7" t="n"/>
      <c r="C50" s="7" t="n"/>
      <c r="D50" s="8" t="n"/>
      <c r="E50" s="8" t="n"/>
      <c r="F50" s="7" t="n"/>
      <c r="G50" s="7" t="n"/>
      <c r="H50" s="7" t="n"/>
      <c r="I50" s="7" t="n"/>
      <c r="J50" s="9">
        <f>IF($E50="","",$C$3-$E50)</f>
        <v/>
      </c>
      <c r="K50" s="9">
        <f>IF(OR($D50="",$E50="",$F50&lt;2),"",ROUND(($E50-$D50)/($F50-1),0))</f>
        <v/>
      </c>
      <c r="L50" s="9">
        <f>IF($E50="","",IF($C$3-$E50&gt;$F$3,"失客",IF(AND($K50&lt;&gt;"",$C$3-$E50&gt;$K50*1.5),"間隔が延びている","継続")))</f>
        <v/>
      </c>
    </row>
    <row r="51">
      <c r="A51" s="7" t="n"/>
      <c r="B51" s="7" t="n"/>
      <c r="C51" s="7" t="n"/>
      <c r="D51" s="8" t="n"/>
      <c r="E51" s="8" t="n"/>
      <c r="F51" s="7" t="n"/>
      <c r="G51" s="7" t="n"/>
      <c r="H51" s="7" t="n"/>
      <c r="I51" s="7" t="n"/>
      <c r="J51" s="9">
        <f>IF($E51="","",$C$3-$E51)</f>
        <v/>
      </c>
      <c r="K51" s="9">
        <f>IF(OR($D51="",$E51="",$F51&lt;2),"",ROUND(($E51-$D51)/($F51-1),0))</f>
        <v/>
      </c>
      <c r="L51" s="9">
        <f>IF($E51="","",IF($C$3-$E51&gt;$F$3,"失客",IF(AND($K51&lt;&gt;"",$C$3-$E51&gt;$K51*1.5),"間隔が延びている","継続")))</f>
        <v/>
      </c>
    </row>
    <row r="52">
      <c r="A52" s="7" t="n"/>
      <c r="B52" s="7" t="n"/>
      <c r="C52" s="7" t="n"/>
      <c r="D52" s="8" t="n"/>
      <c r="E52" s="8" t="n"/>
      <c r="F52" s="7" t="n"/>
      <c r="G52" s="7" t="n"/>
      <c r="H52" s="7" t="n"/>
      <c r="I52" s="7" t="n"/>
      <c r="J52" s="9">
        <f>IF($E52="","",$C$3-$E52)</f>
        <v/>
      </c>
      <c r="K52" s="9">
        <f>IF(OR($D52="",$E52="",$F52&lt;2),"",ROUND(($E52-$D52)/($F52-1),0))</f>
        <v/>
      </c>
      <c r="L52" s="9">
        <f>IF($E52="","",IF($C$3-$E52&gt;$F$3,"失客",IF(AND($K52&lt;&gt;"",$C$3-$E52&gt;$K52*1.5),"間隔が延びている","継続")))</f>
        <v/>
      </c>
    </row>
    <row r="53">
      <c r="A53" s="7" t="n"/>
      <c r="B53" s="7" t="n"/>
      <c r="C53" s="7" t="n"/>
      <c r="D53" s="8" t="n"/>
      <c r="E53" s="8" t="n"/>
      <c r="F53" s="7" t="n"/>
      <c r="G53" s="7" t="n"/>
      <c r="H53" s="7" t="n"/>
      <c r="I53" s="7" t="n"/>
      <c r="J53" s="9">
        <f>IF($E53="","",$C$3-$E53)</f>
        <v/>
      </c>
      <c r="K53" s="9">
        <f>IF(OR($D53="",$E53="",$F53&lt;2),"",ROUND(($E53-$D53)/($F53-1),0))</f>
        <v/>
      </c>
      <c r="L53" s="9">
        <f>IF($E53="","",IF($C$3-$E53&gt;$F$3,"失客",IF(AND($K53&lt;&gt;"",$C$3-$E53&gt;$K53*1.5),"間隔が延びている","継続")))</f>
        <v/>
      </c>
    </row>
    <row r="54">
      <c r="A54" s="7" t="n"/>
      <c r="B54" s="7" t="n"/>
      <c r="C54" s="7" t="n"/>
      <c r="D54" s="8" t="n"/>
      <c r="E54" s="8" t="n"/>
      <c r="F54" s="7" t="n"/>
      <c r="G54" s="7" t="n"/>
      <c r="H54" s="7" t="n"/>
      <c r="I54" s="7" t="n"/>
      <c r="J54" s="9">
        <f>IF($E54="","",$C$3-$E54)</f>
        <v/>
      </c>
      <c r="K54" s="9">
        <f>IF(OR($D54="",$E54="",$F54&lt;2),"",ROUND(($E54-$D54)/($F54-1),0))</f>
        <v/>
      </c>
      <c r="L54" s="9">
        <f>IF($E54="","",IF($C$3-$E54&gt;$F$3,"失客",IF(AND($K54&lt;&gt;"",$C$3-$E54&gt;$K54*1.5),"間隔が延びている","継続")))</f>
        <v/>
      </c>
    </row>
    <row r="55">
      <c r="A55" s="7" t="n"/>
      <c r="B55" s="7" t="n"/>
      <c r="C55" s="7" t="n"/>
      <c r="D55" s="8" t="n"/>
      <c r="E55" s="8" t="n"/>
      <c r="F55" s="7" t="n"/>
      <c r="G55" s="7" t="n"/>
      <c r="H55" s="7" t="n"/>
      <c r="I55" s="7" t="n"/>
      <c r="J55" s="9">
        <f>IF($E55="","",$C$3-$E55)</f>
        <v/>
      </c>
      <c r="K55" s="9">
        <f>IF(OR($D55="",$E55="",$F55&lt;2),"",ROUND(($E55-$D55)/($F55-1),0))</f>
        <v/>
      </c>
      <c r="L55" s="9">
        <f>IF($E55="","",IF($C$3-$E55&gt;$F$3,"失客",IF(AND($K55&lt;&gt;"",$C$3-$E55&gt;$K55*1.5),"間隔が延びている","継続")))</f>
        <v/>
      </c>
    </row>
    <row r="56">
      <c r="A56" s="7" t="n"/>
      <c r="B56" s="7" t="n"/>
      <c r="C56" s="7" t="n"/>
      <c r="D56" s="8" t="n"/>
      <c r="E56" s="8" t="n"/>
      <c r="F56" s="7" t="n"/>
      <c r="G56" s="7" t="n"/>
      <c r="H56" s="7" t="n"/>
      <c r="I56" s="7" t="n"/>
      <c r="J56" s="9">
        <f>IF($E56="","",$C$3-$E56)</f>
        <v/>
      </c>
      <c r="K56" s="9">
        <f>IF(OR($D56="",$E56="",$F56&lt;2),"",ROUND(($E56-$D56)/($F56-1),0))</f>
        <v/>
      </c>
      <c r="L56" s="9">
        <f>IF($E56="","",IF($C$3-$E56&gt;$F$3,"失客",IF(AND($K56&lt;&gt;"",$C$3-$E56&gt;$K56*1.5),"間隔が延びている","継続")))</f>
        <v/>
      </c>
    </row>
    <row r="57">
      <c r="A57" s="7" t="n"/>
      <c r="B57" s="7" t="n"/>
      <c r="C57" s="7" t="n"/>
      <c r="D57" s="8" t="n"/>
      <c r="E57" s="8" t="n"/>
      <c r="F57" s="7" t="n"/>
      <c r="G57" s="7" t="n"/>
      <c r="H57" s="7" t="n"/>
      <c r="I57" s="7" t="n"/>
      <c r="J57" s="9">
        <f>IF($E57="","",$C$3-$E57)</f>
        <v/>
      </c>
      <c r="K57" s="9">
        <f>IF(OR($D57="",$E57="",$F57&lt;2),"",ROUND(($E57-$D57)/($F57-1),0))</f>
        <v/>
      </c>
      <c r="L57" s="9">
        <f>IF($E57="","",IF($C$3-$E57&gt;$F$3,"失客",IF(AND($K57&lt;&gt;"",$C$3-$E57&gt;$K57*1.5),"間隔が延びている","継続")))</f>
        <v/>
      </c>
    </row>
    <row r="58">
      <c r="A58" s="7" t="n"/>
      <c r="B58" s="7" t="n"/>
      <c r="C58" s="7" t="n"/>
      <c r="D58" s="8" t="n"/>
      <c r="E58" s="8" t="n"/>
      <c r="F58" s="7" t="n"/>
      <c r="G58" s="7" t="n"/>
      <c r="H58" s="7" t="n"/>
      <c r="I58" s="7" t="n"/>
      <c r="J58" s="9">
        <f>IF($E58="","",$C$3-$E58)</f>
        <v/>
      </c>
      <c r="K58" s="9">
        <f>IF(OR($D58="",$E58="",$F58&lt;2),"",ROUND(($E58-$D58)/($F58-1),0))</f>
        <v/>
      </c>
      <c r="L58" s="9">
        <f>IF($E58="","",IF($C$3-$E58&gt;$F$3,"失客",IF(AND($K58&lt;&gt;"",$C$3-$E58&gt;$K58*1.5),"間隔が延びている","継続")))</f>
        <v/>
      </c>
    </row>
    <row r="59">
      <c r="A59" s="7" t="n"/>
      <c r="B59" s="7" t="n"/>
      <c r="C59" s="7" t="n"/>
      <c r="D59" s="8" t="n"/>
      <c r="E59" s="8" t="n"/>
      <c r="F59" s="7" t="n"/>
      <c r="G59" s="7" t="n"/>
      <c r="H59" s="7" t="n"/>
      <c r="I59" s="7" t="n"/>
      <c r="J59" s="9">
        <f>IF($E59="","",$C$3-$E59)</f>
        <v/>
      </c>
      <c r="K59" s="9">
        <f>IF(OR($D59="",$E59="",$F59&lt;2),"",ROUND(($E59-$D59)/($F59-1),0))</f>
        <v/>
      </c>
      <c r="L59" s="9">
        <f>IF($E59="","",IF($C$3-$E59&gt;$F$3,"失客",IF(AND($K59&lt;&gt;"",$C$3-$E59&gt;$K59*1.5),"間隔が延びている","継続")))</f>
        <v/>
      </c>
    </row>
    <row r="60">
      <c r="A60" s="7" t="n"/>
      <c r="B60" s="7" t="n"/>
      <c r="C60" s="7" t="n"/>
      <c r="D60" s="8" t="n"/>
      <c r="E60" s="8" t="n"/>
      <c r="F60" s="7" t="n"/>
      <c r="G60" s="7" t="n"/>
      <c r="H60" s="7" t="n"/>
      <c r="I60" s="7" t="n"/>
      <c r="J60" s="9">
        <f>IF($E60="","",$C$3-$E60)</f>
        <v/>
      </c>
      <c r="K60" s="9">
        <f>IF(OR($D60="",$E60="",$F60&lt;2),"",ROUND(($E60-$D60)/($F60-1),0))</f>
        <v/>
      </c>
      <c r="L60" s="9">
        <f>IF($E60="","",IF($C$3-$E60&gt;$F$3,"失客",IF(AND($K60&lt;&gt;"",$C$3-$E60&gt;$K60*1.5),"間隔が延びている","継続")))</f>
        <v/>
      </c>
    </row>
    <row r="61">
      <c r="A61" s="7" t="n"/>
      <c r="B61" s="7" t="n"/>
      <c r="C61" s="7" t="n"/>
      <c r="D61" s="8" t="n"/>
      <c r="E61" s="8" t="n"/>
      <c r="F61" s="7" t="n"/>
      <c r="G61" s="7" t="n"/>
      <c r="H61" s="7" t="n"/>
      <c r="I61" s="7" t="n"/>
      <c r="J61" s="9">
        <f>IF($E61="","",$C$3-$E61)</f>
        <v/>
      </c>
      <c r="K61" s="9">
        <f>IF(OR($D61="",$E61="",$F61&lt;2),"",ROUND(($E61-$D61)/($F61-1),0))</f>
        <v/>
      </c>
      <c r="L61" s="9">
        <f>IF($E61="","",IF($C$3-$E61&gt;$F$3,"失客",IF(AND($K61&lt;&gt;"",$C$3-$E61&gt;$K61*1.5),"間隔が延びている","継続")))</f>
        <v/>
      </c>
    </row>
    <row r="62">
      <c r="A62" s="7" t="n"/>
      <c r="B62" s="7" t="n"/>
      <c r="C62" s="7" t="n"/>
      <c r="D62" s="8" t="n"/>
      <c r="E62" s="8" t="n"/>
      <c r="F62" s="7" t="n"/>
      <c r="G62" s="7" t="n"/>
      <c r="H62" s="7" t="n"/>
      <c r="I62" s="7" t="n"/>
      <c r="J62" s="9">
        <f>IF($E62="","",$C$3-$E62)</f>
        <v/>
      </c>
      <c r="K62" s="9">
        <f>IF(OR($D62="",$E62="",$F62&lt;2),"",ROUND(($E62-$D62)/($F62-1),0))</f>
        <v/>
      </c>
      <c r="L62" s="9">
        <f>IF($E62="","",IF($C$3-$E62&gt;$F$3,"失客",IF(AND($K62&lt;&gt;"",$C$3-$E62&gt;$K62*1.5),"間隔が延びている","継続")))</f>
        <v/>
      </c>
    </row>
    <row r="63">
      <c r="A63" s="7" t="n"/>
      <c r="B63" s="7" t="n"/>
      <c r="C63" s="7" t="n"/>
      <c r="D63" s="8" t="n"/>
      <c r="E63" s="8" t="n"/>
      <c r="F63" s="7" t="n"/>
      <c r="G63" s="7" t="n"/>
      <c r="H63" s="7" t="n"/>
      <c r="I63" s="7" t="n"/>
      <c r="J63" s="9">
        <f>IF($E63="","",$C$3-$E63)</f>
        <v/>
      </c>
      <c r="K63" s="9">
        <f>IF(OR($D63="",$E63="",$F63&lt;2),"",ROUND(($E63-$D63)/($F63-1),0))</f>
        <v/>
      </c>
      <c r="L63" s="9">
        <f>IF($E63="","",IF($C$3-$E63&gt;$F$3,"失客",IF(AND($K63&lt;&gt;"",$C$3-$E63&gt;$K63*1.5),"間隔が延びている","継続")))</f>
        <v/>
      </c>
    </row>
    <row r="64">
      <c r="A64" s="7" t="n"/>
      <c r="B64" s="7" t="n"/>
      <c r="C64" s="7" t="n"/>
      <c r="D64" s="8" t="n"/>
      <c r="E64" s="8" t="n"/>
      <c r="F64" s="7" t="n"/>
      <c r="G64" s="7" t="n"/>
      <c r="H64" s="7" t="n"/>
      <c r="I64" s="7" t="n"/>
      <c r="J64" s="9">
        <f>IF($E64="","",$C$3-$E64)</f>
        <v/>
      </c>
      <c r="K64" s="9">
        <f>IF(OR($D64="",$E64="",$F64&lt;2),"",ROUND(($E64-$D64)/($F64-1),0))</f>
        <v/>
      </c>
      <c r="L64" s="9">
        <f>IF($E64="","",IF($C$3-$E64&gt;$F$3,"失客",IF(AND($K64&lt;&gt;"",$C$3-$E64&gt;$K64*1.5),"間隔が延びている","継続")))</f>
        <v/>
      </c>
    </row>
    <row r="65">
      <c r="A65" s="7" t="n"/>
      <c r="B65" s="7" t="n"/>
      <c r="C65" s="7" t="n"/>
      <c r="D65" s="8" t="n"/>
      <c r="E65" s="8" t="n"/>
      <c r="F65" s="7" t="n"/>
      <c r="G65" s="7" t="n"/>
      <c r="H65" s="7" t="n"/>
      <c r="I65" s="7" t="n"/>
      <c r="J65" s="9">
        <f>IF($E65="","",$C$3-$E65)</f>
        <v/>
      </c>
      <c r="K65" s="9">
        <f>IF(OR($D65="",$E65="",$F65&lt;2),"",ROUND(($E65-$D65)/($F65-1),0))</f>
        <v/>
      </c>
      <c r="L65" s="9">
        <f>IF($E65="","",IF($C$3-$E65&gt;$F$3,"失客",IF(AND($K65&lt;&gt;"",$C$3-$E65&gt;$K65*1.5),"間隔が延びている","継続")))</f>
        <v/>
      </c>
    </row>
    <row r="66">
      <c r="A66" s="7" t="n"/>
      <c r="B66" s="7" t="n"/>
      <c r="C66" s="7" t="n"/>
      <c r="D66" s="8" t="n"/>
      <c r="E66" s="8" t="n"/>
      <c r="F66" s="7" t="n"/>
      <c r="G66" s="7" t="n"/>
      <c r="H66" s="7" t="n"/>
      <c r="I66" s="7" t="n"/>
      <c r="J66" s="9">
        <f>IF($E66="","",$C$3-$E66)</f>
        <v/>
      </c>
      <c r="K66" s="9">
        <f>IF(OR($D66="",$E66="",$F66&lt;2),"",ROUND(($E66-$D66)/($F66-1),0))</f>
        <v/>
      </c>
      <c r="L66" s="9">
        <f>IF($E66="","",IF($C$3-$E66&gt;$F$3,"失客",IF(AND($K66&lt;&gt;"",$C$3-$E66&gt;$K66*1.5),"間隔が延びている","継続")))</f>
        <v/>
      </c>
    </row>
    <row r="67">
      <c r="A67" s="7" t="n"/>
      <c r="B67" s="7" t="n"/>
      <c r="C67" s="7" t="n"/>
      <c r="D67" s="8" t="n"/>
      <c r="E67" s="8" t="n"/>
      <c r="F67" s="7" t="n"/>
      <c r="G67" s="7" t="n"/>
      <c r="H67" s="7" t="n"/>
      <c r="I67" s="7" t="n"/>
      <c r="J67" s="9">
        <f>IF($E67="","",$C$3-$E67)</f>
        <v/>
      </c>
      <c r="K67" s="9">
        <f>IF(OR($D67="",$E67="",$F67&lt;2),"",ROUND(($E67-$D67)/($F67-1),0))</f>
        <v/>
      </c>
      <c r="L67" s="9">
        <f>IF($E67="","",IF($C$3-$E67&gt;$F$3,"失客",IF(AND($K67&lt;&gt;"",$C$3-$E67&gt;$K67*1.5),"間隔が延びている","継続")))</f>
        <v/>
      </c>
    </row>
    <row r="68">
      <c r="A68" s="7" t="n"/>
      <c r="B68" s="7" t="n"/>
      <c r="C68" s="7" t="n"/>
      <c r="D68" s="8" t="n"/>
      <c r="E68" s="8" t="n"/>
      <c r="F68" s="7" t="n"/>
      <c r="G68" s="7" t="n"/>
      <c r="H68" s="7" t="n"/>
      <c r="I68" s="7" t="n"/>
      <c r="J68" s="9">
        <f>IF($E68="","",$C$3-$E68)</f>
        <v/>
      </c>
      <c r="K68" s="9">
        <f>IF(OR($D68="",$E68="",$F68&lt;2),"",ROUND(($E68-$D68)/($F68-1),0))</f>
        <v/>
      </c>
      <c r="L68" s="9">
        <f>IF($E68="","",IF($C$3-$E68&gt;$F$3,"失客",IF(AND($K68&lt;&gt;"",$C$3-$E68&gt;$K68*1.5),"間隔が延びている","継続")))</f>
        <v/>
      </c>
    </row>
    <row r="69">
      <c r="A69" s="7" t="n"/>
      <c r="B69" s="7" t="n"/>
      <c r="C69" s="7" t="n"/>
      <c r="D69" s="8" t="n"/>
      <c r="E69" s="8" t="n"/>
      <c r="F69" s="7" t="n"/>
      <c r="G69" s="7" t="n"/>
      <c r="H69" s="7" t="n"/>
      <c r="I69" s="7" t="n"/>
      <c r="J69" s="9">
        <f>IF($E69="","",$C$3-$E69)</f>
        <v/>
      </c>
      <c r="K69" s="9">
        <f>IF(OR($D69="",$E69="",$F69&lt;2),"",ROUND(($E69-$D69)/($F69-1),0))</f>
        <v/>
      </c>
      <c r="L69" s="9">
        <f>IF($E69="","",IF($C$3-$E69&gt;$F$3,"失客",IF(AND($K69&lt;&gt;"",$C$3-$E69&gt;$K69*1.5),"間隔が延びている","継続")))</f>
        <v/>
      </c>
    </row>
    <row r="70">
      <c r="A70" s="7" t="n"/>
      <c r="B70" s="7" t="n"/>
      <c r="C70" s="7" t="n"/>
      <c r="D70" s="8" t="n"/>
      <c r="E70" s="8" t="n"/>
      <c r="F70" s="7" t="n"/>
      <c r="G70" s="7" t="n"/>
      <c r="H70" s="7" t="n"/>
      <c r="I70" s="7" t="n"/>
      <c r="J70" s="9">
        <f>IF($E70="","",$C$3-$E70)</f>
        <v/>
      </c>
      <c r="K70" s="9">
        <f>IF(OR($D70="",$E70="",$F70&lt;2),"",ROUND(($E70-$D70)/($F70-1),0))</f>
        <v/>
      </c>
      <c r="L70" s="9">
        <f>IF($E70="","",IF($C$3-$E70&gt;$F$3,"失客",IF(AND($K70&lt;&gt;"",$C$3-$E70&gt;$K70*1.5),"間隔が延びている","継続")))</f>
        <v/>
      </c>
    </row>
    <row r="71">
      <c r="A71" s="7" t="n"/>
      <c r="B71" s="7" t="n"/>
      <c r="C71" s="7" t="n"/>
      <c r="D71" s="8" t="n"/>
      <c r="E71" s="8" t="n"/>
      <c r="F71" s="7" t="n"/>
      <c r="G71" s="7" t="n"/>
      <c r="H71" s="7" t="n"/>
      <c r="I71" s="7" t="n"/>
      <c r="J71" s="9">
        <f>IF($E71="","",$C$3-$E71)</f>
        <v/>
      </c>
      <c r="K71" s="9">
        <f>IF(OR($D71="",$E71="",$F71&lt;2),"",ROUND(($E71-$D71)/($F71-1),0))</f>
        <v/>
      </c>
      <c r="L71" s="9">
        <f>IF($E71="","",IF($C$3-$E71&gt;$F$3,"失客",IF(AND($K71&lt;&gt;"",$C$3-$E71&gt;$K71*1.5),"間隔が延びている","継続")))</f>
        <v/>
      </c>
    </row>
    <row r="72">
      <c r="A72" s="7" t="n"/>
      <c r="B72" s="7" t="n"/>
      <c r="C72" s="7" t="n"/>
      <c r="D72" s="8" t="n"/>
      <c r="E72" s="8" t="n"/>
      <c r="F72" s="7" t="n"/>
      <c r="G72" s="7" t="n"/>
      <c r="H72" s="7" t="n"/>
      <c r="I72" s="7" t="n"/>
      <c r="J72" s="9">
        <f>IF($E72="","",$C$3-$E72)</f>
        <v/>
      </c>
      <c r="K72" s="9">
        <f>IF(OR($D72="",$E72="",$F72&lt;2),"",ROUND(($E72-$D72)/($F72-1),0))</f>
        <v/>
      </c>
      <c r="L72" s="9">
        <f>IF($E72="","",IF($C$3-$E72&gt;$F$3,"失客",IF(AND($K72&lt;&gt;"",$C$3-$E72&gt;$K72*1.5),"間隔が延びている","継続")))</f>
        <v/>
      </c>
    </row>
    <row r="73">
      <c r="A73" s="7" t="n"/>
      <c r="B73" s="7" t="n"/>
      <c r="C73" s="7" t="n"/>
      <c r="D73" s="8" t="n"/>
      <c r="E73" s="8" t="n"/>
      <c r="F73" s="7" t="n"/>
      <c r="G73" s="7" t="n"/>
      <c r="H73" s="7" t="n"/>
      <c r="I73" s="7" t="n"/>
      <c r="J73" s="9">
        <f>IF($E73="","",$C$3-$E73)</f>
        <v/>
      </c>
      <c r="K73" s="9">
        <f>IF(OR($D73="",$E73="",$F73&lt;2),"",ROUND(($E73-$D73)/($F73-1),0))</f>
        <v/>
      </c>
      <c r="L73" s="9">
        <f>IF($E73="","",IF($C$3-$E73&gt;$F$3,"失客",IF(AND($K73&lt;&gt;"",$C$3-$E73&gt;$K73*1.5),"間隔が延びている","継続")))</f>
        <v/>
      </c>
    </row>
    <row r="74">
      <c r="A74" s="7" t="n"/>
      <c r="B74" s="7" t="n"/>
      <c r="C74" s="7" t="n"/>
      <c r="D74" s="8" t="n"/>
      <c r="E74" s="8" t="n"/>
      <c r="F74" s="7" t="n"/>
      <c r="G74" s="7" t="n"/>
      <c r="H74" s="7" t="n"/>
      <c r="I74" s="7" t="n"/>
      <c r="J74" s="9">
        <f>IF($E74="","",$C$3-$E74)</f>
        <v/>
      </c>
      <c r="K74" s="9">
        <f>IF(OR($D74="",$E74="",$F74&lt;2),"",ROUND(($E74-$D74)/($F74-1),0))</f>
        <v/>
      </c>
      <c r="L74" s="9">
        <f>IF($E74="","",IF($C$3-$E74&gt;$F$3,"失客",IF(AND($K74&lt;&gt;"",$C$3-$E74&gt;$K74*1.5),"間隔が延びている","継続")))</f>
        <v/>
      </c>
    </row>
    <row r="75">
      <c r="A75" s="7" t="n"/>
      <c r="B75" s="7" t="n"/>
      <c r="C75" s="7" t="n"/>
      <c r="D75" s="8" t="n"/>
      <c r="E75" s="8" t="n"/>
      <c r="F75" s="7" t="n"/>
      <c r="G75" s="7" t="n"/>
      <c r="H75" s="7" t="n"/>
      <c r="I75" s="7" t="n"/>
      <c r="J75" s="9">
        <f>IF($E75="","",$C$3-$E75)</f>
        <v/>
      </c>
      <c r="K75" s="9">
        <f>IF(OR($D75="",$E75="",$F75&lt;2),"",ROUND(($E75-$D75)/($F75-1),0))</f>
        <v/>
      </c>
      <c r="L75" s="9">
        <f>IF($E75="","",IF($C$3-$E75&gt;$F$3,"失客",IF(AND($K75&lt;&gt;"",$C$3-$E75&gt;$K75*1.5),"間隔が延びている","継続")))</f>
        <v/>
      </c>
    </row>
    <row r="76">
      <c r="A76" s="7" t="n"/>
      <c r="B76" s="7" t="n"/>
      <c r="C76" s="7" t="n"/>
      <c r="D76" s="8" t="n"/>
      <c r="E76" s="8" t="n"/>
      <c r="F76" s="7" t="n"/>
      <c r="G76" s="7" t="n"/>
      <c r="H76" s="7" t="n"/>
      <c r="I76" s="7" t="n"/>
      <c r="J76" s="9">
        <f>IF($E76="","",$C$3-$E76)</f>
        <v/>
      </c>
      <c r="K76" s="9">
        <f>IF(OR($D76="",$E76="",$F76&lt;2),"",ROUND(($E76-$D76)/($F76-1),0))</f>
        <v/>
      </c>
      <c r="L76" s="9">
        <f>IF($E76="","",IF($C$3-$E76&gt;$F$3,"失客",IF(AND($K76&lt;&gt;"",$C$3-$E76&gt;$K76*1.5),"間隔が延びている","継続")))</f>
        <v/>
      </c>
    </row>
    <row r="77">
      <c r="A77" s="7" t="n"/>
      <c r="B77" s="7" t="n"/>
      <c r="C77" s="7" t="n"/>
      <c r="D77" s="8" t="n"/>
      <c r="E77" s="8" t="n"/>
      <c r="F77" s="7" t="n"/>
      <c r="G77" s="7" t="n"/>
      <c r="H77" s="7" t="n"/>
      <c r="I77" s="7" t="n"/>
      <c r="J77" s="9">
        <f>IF($E77="","",$C$3-$E77)</f>
        <v/>
      </c>
      <c r="K77" s="9">
        <f>IF(OR($D77="",$E77="",$F77&lt;2),"",ROUND(($E77-$D77)/($F77-1),0))</f>
        <v/>
      </c>
      <c r="L77" s="9">
        <f>IF($E77="","",IF($C$3-$E77&gt;$F$3,"失客",IF(AND($K77&lt;&gt;"",$C$3-$E77&gt;$K77*1.5),"間隔が延びている","継続")))</f>
        <v/>
      </c>
    </row>
    <row r="78">
      <c r="A78" s="7" t="n"/>
      <c r="B78" s="7" t="n"/>
      <c r="C78" s="7" t="n"/>
      <c r="D78" s="8" t="n"/>
      <c r="E78" s="8" t="n"/>
      <c r="F78" s="7" t="n"/>
      <c r="G78" s="7" t="n"/>
      <c r="H78" s="7" t="n"/>
      <c r="I78" s="7" t="n"/>
      <c r="J78" s="9">
        <f>IF($E78="","",$C$3-$E78)</f>
        <v/>
      </c>
      <c r="K78" s="9">
        <f>IF(OR($D78="",$E78="",$F78&lt;2),"",ROUND(($E78-$D78)/($F78-1),0))</f>
        <v/>
      </c>
      <c r="L78" s="9">
        <f>IF($E78="","",IF($C$3-$E78&gt;$F$3,"失客",IF(AND($K78&lt;&gt;"",$C$3-$E78&gt;$K78*1.5),"間隔が延びている","継続")))</f>
        <v/>
      </c>
    </row>
    <row r="79">
      <c r="A79" s="7" t="n"/>
      <c r="B79" s="7" t="n"/>
      <c r="C79" s="7" t="n"/>
      <c r="D79" s="8" t="n"/>
      <c r="E79" s="8" t="n"/>
      <c r="F79" s="7" t="n"/>
      <c r="G79" s="7" t="n"/>
      <c r="H79" s="7" t="n"/>
      <c r="I79" s="7" t="n"/>
      <c r="J79" s="9">
        <f>IF($E79="","",$C$3-$E79)</f>
        <v/>
      </c>
      <c r="K79" s="9">
        <f>IF(OR($D79="",$E79="",$F79&lt;2),"",ROUND(($E79-$D79)/($F79-1),0))</f>
        <v/>
      </c>
      <c r="L79" s="9">
        <f>IF($E79="","",IF($C$3-$E79&gt;$F$3,"失客",IF(AND($K79&lt;&gt;"",$C$3-$E79&gt;$K79*1.5),"間隔が延びている","継続")))</f>
        <v/>
      </c>
    </row>
    <row r="80">
      <c r="A80" s="7" t="n"/>
      <c r="B80" s="7" t="n"/>
      <c r="C80" s="7" t="n"/>
      <c r="D80" s="8" t="n"/>
      <c r="E80" s="8" t="n"/>
      <c r="F80" s="7" t="n"/>
      <c r="G80" s="7" t="n"/>
      <c r="H80" s="7" t="n"/>
      <c r="I80" s="7" t="n"/>
      <c r="J80" s="9">
        <f>IF($E80="","",$C$3-$E80)</f>
        <v/>
      </c>
      <c r="K80" s="9">
        <f>IF(OR($D80="",$E80="",$F80&lt;2),"",ROUND(($E80-$D80)/($F80-1),0))</f>
        <v/>
      </c>
      <c r="L80" s="9">
        <f>IF($E80="","",IF($C$3-$E80&gt;$F$3,"失客",IF(AND($K80&lt;&gt;"",$C$3-$E80&gt;$K80*1.5),"間隔が延びている","継続")))</f>
        <v/>
      </c>
    </row>
    <row r="81">
      <c r="A81" s="7" t="n"/>
      <c r="B81" s="7" t="n"/>
      <c r="C81" s="7" t="n"/>
      <c r="D81" s="8" t="n"/>
      <c r="E81" s="8" t="n"/>
      <c r="F81" s="7" t="n"/>
      <c r="G81" s="7" t="n"/>
      <c r="H81" s="7" t="n"/>
      <c r="I81" s="7" t="n"/>
      <c r="J81" s="9">
        <f>IF($E81="","",$C$3-$E81)</f>
        <v/>
      </c>
      <c r="K81" s="9">
        <f>IF(OR($D81="",$E81="",$F81&lt;2),"",ROUND(($E81-$D81)/($F81-1),0))</f>
        <v/>
      </c>
      <c r="L81" s="9">
        <f>IF($E81="","",IF($C$3-$E81&gt;$F$3,"失客",IF(AND($K81&lt;&gt;"",$C$3-$E81&gt;$K81*1.5),"間隔が延びている","継続")))</f>
        <v/>
      </c>
    </row>
    <row r="82">
      <c r="A82" s="7" t="n"/>
      <c r="B82" s="7" t="n"/>
      <c r="C82" s="7" t="n"/>
      <c r="D82" s="8" t="n"/>
      <c r="E82" s="8" t="n"/>
      <c r="F82" s="7" t="n"/>
      <c r="G82" s="7" t="n"/>
      <c r="H82" s="7" t="n"/>
      <c r="I82" s="7" t="n"/>
      <c r="J82" s="9">
        <f>IF($E82="","",$C$3-$E82)</f>
        <v/>
      </c>
      <c r="K82" s="9">
        <f>IF(OR($D82="",$E82="",$F82&lt;2),"",ROUND(($E82-$D82)/($F82-1),0))</f>
        <v/>
      </c>
      <c r="L82" s="9">
        <f>IF($E82="","",IF($C$3-$E82&gt;$F$3,"失客",IF(AND($K82&lt;&gt;"",$C$3-$E82&gt;$K82*1.5),"間隔が延びている","継続")))</f>
        <v/>
      </c>
    </row>
    <row r="83">
      <c r="A83" s="7" t="n"/>
      <c r="B83" s="7" t="n"/>
      <c r="C83" s="7" t="n"/>
      <c r="D83" s="8" t="n"/>
      <c r="E83" s="8" t="n"/>
      <c r="F83" s="7" t="n"/>
      <c r="G83" s="7" t="n"/>
      <c r="H83" s="7" t="n"/>
      <c r="I83" s="7" t="n"/>
      <c r="J83" s="9">
        <f>IF($E83="","",$C$3-$E83)</f>
        <v/>
      </c>
      <c r="K83" s="9">
        <f>IF(OR($D83="",$E83="",$F83&lt;2),"",ROUND(($E83-$D83)/($F83-1),0))</f>
        <v/>
      </c>
      <c r="L83" s="9">
        <f>IF($E83="","",IF($C$3-$E83&gt;$F$3,"失客",IF(AND($K83&lt;&gt;"",$C$3-$E83&gt;$K83*1.5),"間隔が延びている","継続")))</f>
        <v/>
      </c>
    </row>
    <row r="84">
      <c r="A84" s="7" t="n"/>
      <c r="B84" s="7" t="n"/>
      <c r="C84" s="7" t="n"/>
      <c r="D84" s="8" t="n"/>
      <c r="E84" s="8" t="n"/>
      <c r="F84" s="7" t="n"/>
      <c r="G84" s="7" t="n"/>
      <c r="H84" s="7" t="n"/>
      <c r="I84" s="7" t="n"/>
      <c r="J84" s="9">
        <f>IF($E84="","",$C$3-$E84)</f>
        <v/>
      </c>
      <c r="K84" s="9">
        <f>IF(OR($D84="",$E84="",$F84&lt;2),"",ROUND(($E84-$D84)/($F84-1),0))</f>
        <v/>
      </c>
      <c r="L84" s="9">
        <f>IF($E84="","",IF($C$3-$E84&gt;$F$3,"失客",IF(AND($K84&lt;&gt;"",$C$3-$E84&gt;$K84*1.5),"間隔が延びている","継続")))</f>
        <v/>
      </c>
    </row>
    <row r="85">
      <c r="A85" s="7" t="n"/>
      <c r="B85" s="7" t="n"/>
      <c r="C85" s="7" t="n"/>
      <c r="D85" s="8" t="n"/>
      <c r="E85" s="8" t="n"/>
      <c r="F85" s="7" t="n"/>
      <c r="G85" s="7" t="n"/>
      <c r="H85" s="7" t="n"/>
      <c r="I85" s="7" t="n"/>
      <c r="J85" s="9">
        <f>IF($E85="","",$C$3-$E85)</f>
        <v/>
      </c>
      <c r="K85" s="9">
        <f>IF(OR($D85="",$E85="",$F85&lt;2),"",ROUND(($E85-$D85)/($F85-1),0))</f>
        <v/>
      </c>
      <c r="L85" s="9">
        <f>IF($E85="","",IF($C$3-$E85&gt;$F$3,"失客",IF(AND($K85&lt;&gt;"",$C$3-$E85&gt;$K85*1.5),"間隔が延びている","継続")))</f>
        <v/>
      </c>
    </row>
    <row r="86">
      <c r="A86" s="7" t="n"/>
      <c r="B86" s="7" t="n"/>
      <c r="C86" s="7" t="n"/>
      <c r="D86" s="8" t="n"/>
      <c r="E86" s="8" t="n"/>
      <c r="F86" s="7" t="n"/>
      <c r="G86" s="7" t="n"/>
      <c r="H86" s="7" t="n"/>
      <c r="I86" s="7" t="n"/>
      <c r="J86" s="9">
        <f>IF($E86="","",$C$3-$E86)</f>
        <v/>
      </c>
      <c r="K86" s="9">
        <f>IF(OR($D86="",$E86="",$F86&lt;2),"",ROUND(($E86-$D86)/($F86-1),0))</f>
        <v/>
      </c>
      <c r="L86" s="9">
        <f>IF($E86="","",IF($C$3-$E86&gt;$F$3,"失客",IF(AND($K86&lt;&gt;"",$C$3-$E86&gt;$K86*1.5),"間隔が延びている","継続")))</f>
        <v/>
      </c>
    </row>
    <row r="87">
      <c r="A87" s="7" t="n"/>
      <c r="B87" s="7" t="n"/>
      <c r="C87" s="7" t="n"/>
      <c r="D87" s="8" t="n"/>
      <c r="E87" s="8" t="n"/>
      <c r="F87" s="7" t="n"/>
      <c r="G87" s="7" t="n"/>
      <c r="H87" s="7" t="n"/>
      <c r="I87" s="7" t="n"/>
      <c r="J87" s="9">
        <f>IF($E87="","",$C$3-$E87)</f>
        <v/>
      </c>
      <c r="K87" s="9">
        <f>IF(OR($D87="",$E87="",$F87&lt;2),"",ROUND(($E87-$D87)/($F87-1),0))</f>
        <v/>
      </c>
      <c r="L87" s="9">
        <f>IF($E87="","",IF($C$3-$E87&gt;$F$3,"失客",IF(AND($K87&lt;&gt;"",$C$3-$E87&gt;$K87*1.5),"間隔が延びている","継続")))</f>
        <v/>
      </c>
    </row>
    <row r="88">
      <c r="A88" s="7" t="n"/>
      <c r="B88" s="7" t="n"/>
      <c r="C88" s="7" t="n"/>
      <c r="D88" s="8" t="n"/>
      <c r="E88" s="8" t="n"/>
      <c r="F88" s="7" t="n"/>
      <c r="G88" s="7" t="n"/>
      <c r="H88" s="7" t="n"/>
      <c r="I88" s="7" t="n"/>
      <c r="J88" s="9">
        <f>IF($E88="","",$C$3-$E88)</f>
        <v/>
      </c>
      <c r="K88" s="9">
        <f>IF(OR($D88="",$E88="",$F88&lt;2),"",ROUND(($E88-$D88)/($F88-1),0))</f>
        <v/>
      </c>
      <c r="L88" s="9">
        <f>IF($E88="","",IF($C$3-$E88&gt;$F$3,"失客",IF(AND($K88&lt;&gt;"",$C$3-$E88&gt;$K88*1.5),"間隔が延びている","継続")))</f>
        <v/>
      </c>
    </row>
    <row r="89">
      <c r="A89" s="7" t="n"/>
      <c r="B89" s="7" t="n"/>
      <c r="C89" s="7" t="n"/>
      <c r="D89" s="8" t="n"/>
      <c r="E89" s="8" t="n"/>
      <c r="F89" s="7" t="n"/>
      <c r="G89" s="7" t="n"/>
      <c r="H89" s="7" t="n"/>
      <c r="I89" s="7" t="n"/>
      <c r="J89" s="9">
        <f>IF($E89="","",$C$3-$E89)</f>
        <v/>
      </c>
      <c r="K89" s="9">
        <f>IF(OR($D89="",$E89="",$F89&lt;2),"",ROUND(($E89-$D89)/($F89-1),0))</f>
        <v/>
      </c>
      <c r="L89" s="9">
        <f>IF($E89="","",IF($C$3-$E89&gt;$F$3,"失客",IF(AND($K89&lt;&gt;"",$C$3-$E89&gt;$K89*1.5),"間隔が延びている","継続")))</f>
        <v/>
      </c>
    </row>
    <row r="90">
      <c r="A90" s="7" t="n"/>
      <c r="B90" s="7" t="n"/>
      <c r="C90" s="7" t="n"/>
      <c r="D90" s="8" t="n"/>
      <c r="E90" s="8" t="n"/>
      <c r="F90" s="7" t="n"/>
      <c r="G90" s="7" t="n"/>
      <c r="H90" s="7" t="n"/>
      <c r="I90" s="7" t="n"/>
      <c r="J90" s="9">
        <f>IF($E90="","",$C$3-$E90)</f>
        <v/>
      </c>
      <c r="K90" s="9">
        <f>IF(OR($D90="",$E90="",$F90&lt;2),"",ROUND(($E90-$D90)/($F90-1),0))</f>
        <v/>
      </c>
      <c r="L90" s="9">
        <f>IF($E90="","",IF($C$3-$E90&gt;$F$3,"失客",IF(AND($K90&lt;&gt;"",$C$3-$E90&gt;$K90*1.5),"間隔が延びている","継続")))</f>
        <v/>
      </c>
    </row>
    <row r="91">
      <c r="A91" s="7" t="n"/>
      <c r="B91" s="7" t="n"/>
      <c r="C91" s="7" t="n"/>
      <c r="D91" s="8" t="n"/>
      <c r="E91" s="8" t="n"/>
      <c r="F91" s="7" t="n"/>
      <c r="G91" s="7" t="n"/>
      <c r="H91" s="7" t="n"/>
      <c r="I91" s="7" t="n"/>
      <c r="J91" s="9">
        <f>IF($E91="","",$C$3-$E91)</f>
        <v/>
      </c>
      <c r="K91" s="9">
        <f>IF(OR($D91="",$E91="",$F91&lt;2),"",ROUND(($E91-$D91)/($F91-1),0))</f>
        <v/>
      </c>
      <c r="L91" s="9">
        <f>IF($E91="","",IF($C$3-$E91&gt;$F$3,"失客",IF(AND($K91&lt;&gt;"",$C$3-$E91&gt;$K91*1.5),"間隔が延びている","継続")))</f>
        <v/>
      </c>
    </row>
    <row r="92">
      <c r="A92" s="7" t="n"/>
      <c r="B92" s="7" t="n"/>
      <c r="C92" s="7" t="n"/>
      <c r="D92" s="8" t="n"/>
      <c r="E92" s="8" t="n"/>
      <c r="F92" s="7" t="n"/>
      <c r="G92" s="7" t="n"/>
      <c r="H92" s="7" t="n"/>
      <c r="I92" s="7" t="n"/>
      <c r="J92" s="9">
        <f>IF($E92="","",$C$3-$E92)</f>
        <v/>
      </c>
      <c r="K92" s="9">
        <f>IF(OR($D92="",$E92="",$F92&lt;2),"",ROUND(($E92-$D92)/($F92-1),0))</f>
        <v/>
      </c>
      <c r="L92" s="9">
        <f>IF($E92="","",IF($C$3-$E92&gt;$F$3,"失客",IF(AND($K92&lt;&gt;"",$C$3-$E92&gt;$K92*1.5),"間隔が延びている","継続")))</f>
        <v/>
      </c>
    </row>
    <row r="93">
      <c r="A93" s="7" t="n"/>
      <c r="B93" s="7" t="n"/>
      <c r="C93" s="7" t="n"/>
      <c r="D93" s="8" t="n"/>
      <c r="E93" s="8" t="n"/>
      <c r="F93" s="7" t="n"/>
      <c r="G93" s="7" t="n"/>
      <c r="H93" s="7" t="n"/>
      <c r="I93" s="7" t="n"/>
      <c r="J93" s="9">
        <f>IF($E93="","",$C$3-$E93)</f>
        <v/>
      </c>
      <c r="K93" s="9">
        <f>IF(OR($D93="",$E93="",$F93&lt;2),"",ROUND(($E93-$D93)/($F93-1),0))</f>
        <v/>
      </c>
      <c r="L93" s="9">
        <f>IF($E93="","",IF($C$3-$E93&gt;$F$3,"失客",IF(AND($K93&lt;&gt;"",$C$3-$E93&gt;$K93*1.5),"間隔が延びている","継続")))</f>
        <v/>
      </c>
    </row>
    <row r="94">
      <c r="A94" s="7" t="n"/>
      <c r="B94" s="7" t="n"/>
      <c r="C94" s="7" t="n"/>
      <c r="D94" s="8" t="n"/>
      <c r="E94" s="8" t="n"/>
      <c r="F94" s="7" t="n"/>
      <c r="G94" s="7" t="n"/>
      <c r="H94" s="7" t="n"/>
      <c r="I94" s="7" t="n"/>
      <c r="J94" s="9">
        <f>IF($E94="","",$C$3-$E94)</f>
        <v/>
      </c>
      <c r="K94" s="9">
        <f>IF(OR($D94="",$E94="",$F94&lt;2),"",ROUND(($E94-$D94)/($F94-1),0))</f>
        <v/>
      </c>
      <c r="L94" s="9">
        <f>IF($E94="","",IF($C$3-$E94&gt;$F$3,"失客",IF(AND($K94&lt;&gt;"",$C$3-$E94&gt;$K94*1.5),"間隔が延びている","継続")))</f>
        <v/>
      </c>
    </row>
    <row r="95">
      <c r="A95" s="7" t="n"/>
      <c r="B95" s="7" t="n"/>
      <c r="C95" s="7" t="n"/>
      <c r="D95" s="8" t="n"/>
      <c r="E95" s="8" t="n"/>
      <c r="F95" s="7" t="n"/>
      <c r="G95" s="7" t="n"/>
      <c r="H95" s="7" t="n"/>
      <c r="I95" s="7" t="n"/>
      <c r="J95" s="9">
        <f>IF($E95="","",$C$3-$E95)</f>
        <v/>
      </c>
      <c r="K95" s="9">
        <f>IF(OR($D95="",$E95="",$F95&lt;2),"",ROUND(($E95-$D95)/($F95-1),0))</f>
        <v/>
      </c>
      <c r="L95" s="9">
        <f>IF($E95="","",IF($C$3-$E95&gt;$F$3,"失客",IF(AND($K95&lt;&gt;"",$C$3-$E95&gt;$K95*1.5),"間隔が延びている","継続")))</f>
        <v/>
      </c>
    </row>
    <row r="96">
      <c r="A96" s="7" t="n"/>
      <c r="B96" s="7" t="n"/>
      <c r="C96" s="7" t="n"/>
      <c r="D96" s="8" t="n"/>
      <c r="E96" s="8" t="n"/>
      <c r="F96" s="7" t="n"/>
      <c r="G96" s="7" t="n"/>
      <c r="H96" s="7" t="n"/>
      <c r="I96" s="7" t="n"/>
      <c r="J96" s="9">
        <f>IF($E96="","",$C$3-$E96)</f>
        <v/>
      </c>
      <c r="K96" s="9">
        <f>IF(OR($D96="",$E96="",$F96&lt;2),"",ROUND(($E96-$D96)/($F96-1),0))</f>
        <v/>
      </c>
      <c r="L96" s="9">
        <f>IF($E96="","",IF($C$3-$E96&gt;$F$3,"失客",IF(AND($K96&lt;&gt;"",$C$3-$E96&gt;$K96*1.5),"間隔が延びている","継続")))</f>
        <v/>
      </c>
    </row>
    <row r="97">
      <c r="A97" s="7" t="n"/>
      <c r="B97" s="7" t="n"/>
      <c r="C97" s="7" t="n"/>
      <c r="D97" s="8" t="n"/>
      <c r="E97" s="8" t="n"/>
      <c r="F97" s="7" t="n"/>
      <c r="G97" s="7" t="n"/>
      <c r="H97" s="7" t="n"/>
      <c r="I97" s="7" t="n"/>
      <c r="J97" s="9">
        <f>IF($E97="","",$C$3-$E97)</f>
        <v/>
      </c>
      <c r="K97" s="9">
        <f>IF(OR($D97="",$E97="",$F97&lt;2),"",ROUND(($E97-$D97)/($F97-1),0))</f>
        <v/>
      </c>
      <c r="L97" s="9">
        <f>IF($E97="","",IF($C$3-$E97&gt;$F$3,"失客",IF(AND($K97&lt;&gt;"",$C$3-$E97&gt;$K97*1.5),"間隔が延びている","継続")))</f>
        <v/>
      </c>
    </row>
    <row r="98">
      <c r="A98" s="7" t="n"/>
      <c r="B98" s="7" t="n"/>
      <c r="C98" s="7" t="n"/>
      <c r="D98" s="8" t="n"/>
      <c r="E98" s="8" t="n"/>
      <c r="F98" s="7" t="n"/>
      <c r="G98" s="7" t="n"/>
      <c r="H98" s="7" t="n"/>
      <c r="I98" s="7" t="n"/>
      <c r="J98" s="9">
        <f>IF($E98="","",$C$3-$E98)</f>
        <v/>
      </c>
      <c r="K98" s="9">
        <f>IF(OR($D98="",$E98="",$F98&lt;2),"",ROUND(($E98-$D98)/($F98-1),0))</f>
        <v/>
      </c>
      <c r="L98" s="9">
        <f>IF($E98="","",IF($C$3-$E98&gt;$F$3,"失客",IF(AND($K98&lt;&gt;"",$C$3-$E98&gt;$K98*1.5),"間隔が延びている","継続")))</f>
        <v/>
      </c>
    </row>
    <row r="99">
      <c r="A99" s="7" t="n"/>
      <c r="B99" s="7" t="n"/>
      <c r="C99" s="7" t="n"/>
      <c r="D99" s="8" t="n"/>
      <c r="E99" s="8" t="n"/>
      <c r="F99" s="7" t="n"/>
      <c r="G99" s="7" t="n"/>
      <c r="H99" s="7" t="n"/>
      <c r="I99" s="7" t="n"/>
      <c r="J99" s="9">
        <f>IF($E99="","",$C$3-$E99)</f>
        <v/>
      </c>
      <c r="K99" s="9">
        <f>IF(OR($D99="",$E99="",$F99&lt;2),"",ROUND(($E99-$D99)/($F99-1),0))</f>
        <v/>
      </c>
      <c r="L99" s="9">
        <f>IF($E99="","",IF($C$3-$E99&gt;$F$3,"失客",IF(AND($K99&lt;&gt;"",$C$3-$E99&gt;$K99*1.5),"間隔が延びている","継続")))</f>
        <v/>
      </c>
    </row>
    <row r="100">
      <c r="A100" s="7" t="n"/>
      <c r="B100" s="7" t="n"/>
      <c r="C100" s="7" t="n"/>
      <c r="D100" s="8" t="n"/>
      <c r="E100" s="8" t="n"/>
      <c r="F100" s="7" t="n"/>
      <c r="G100" s="7" t="n"/>
      <c r="H100" s="7" t="n"/>
      <c r="I100" s="7" t="n"/>
      <c r="J100" s="9">
        <f>IF($E100="","",$C$3-$E100)</f>
        <v/>
      </c>
      <c r="K100" s="9">
        <f>IF(OR($D100="",$E100="",$F100&lt;2),"",ROUND(($E100-$D100)/($F100-1),0))</f>
        <v/>
      </c>
      <c r="L100" s="9">
        <f>IF($E100="","",IF($C$3-$E100&gt;$F$3,"失客",IF(AND($K100&lt;&gt;"",$C$3-$E100&gt;$K100*1.5),"間隔が延びている","継続")))</f>
        <v/>
      </c>
    </row>
    <row r="101">
      <c r="A101" s="7" t="n"/>
      <c r="B101" s="7" t="n"/>
      <c r="C101" s="7" t="n"/>
      <c r="D101" s="8" t="n"/>
      <c r="E101" s="8" t="n"/>
      <c r="F101" s="7" t="n"/>
      <c r="G101" s="7" t="n"/>
      <c r="H101" s="7" t="n"/>
      <c r="I101" s="7" t="n"/>
      <c r="J101" s="9">
        <f>IF($E101="","",$C$3-$E101)</f>
        <v/>
      </c>
      <c r="K101" s="9">
        <f>IF(OR($D101="",$E101="",$F101&lt;2),"",ROUND(($E101-$D101)/($F101-1),0))</f>
        <v/>
      </c>
      <c r="L101" s="9">
        <f>IF($E101="","",IF($C$3-$E101&gt;$F$3,"失客",IF(AND($K101&lt;&gt;"",$C$3-$E101&gt;$K101*1.5),"間隔が延びている","継続")))</f>
        <v/>
      </c>
    </row>
    <row r="102">
      <c r="A102" s="7" t="n"/>
      <c r="B102" s="7" t="n"/>
      <c r="C102" s="7" t="n"/>
      <c r="D102" s="8" t="n"/>
      <c r="E102" s="8" t="n"/>
      <c r="F102" s="7" t="n"/>
      <c r="G102" s="7" t="n"/>
      <c r="H102" s="7" t="n"/>
      <c r="I102" s="7" t="n"/>
      <c r="J102" s="9">
        <f>IF($E102="","",$C$3-$E102)</f>
        <v/>
      </c>
      <c r="K102" s="9">
        <f>IF(OR($D102="",$E102="",$F102&lt;2),"",ROUND(($E102-$D102)/($F102-1),0))</f>
        <v/>
      </c>
      <c r="L102" s="9">
        <f>IF($E102="","",IF($C$3-$E102&gt;$F$3,"失客",IF(AND($K102&lt;&gt;"",$C$3-$E102&gt;$K102*1.5),"間隔が延びている","継続")))</f>
        <v/>
      </c>
    </row>
    <row r="103">
      <c r="A103" s="7" t="n"/>
      <c r="B103" s="7" t="n"/>
      <c r="C103" s="7" t="n"/>
      <c r="D103" s="8" t="n"/>
      <c r="E103" s="8" t="n"/>
      <c r="F103" s="7" t="n"/>
      <c r="G103" s="7" t="n"/>
      <c r="H103" s="7" t="n"/>
      <c r="I103" s="7" t="n"/>
      <c r="J103" s="9">
        <f>IF($E103="","",$C$3-$E103)</f>
        <v/>
      </c>
      <c r="K103" s="9">
        <f>IF(OR($D103="",$E103="",$F103&lt;2),"",ROUND(($E103-$D103)/($F103-1),0))</f>
        <v/>
      </c>
      <c r="L103" s="9">
        <f>IF($E103="","",IF($C$3-$E103&gt;$F$3,"失客",IF(AND($K103&lt;&gt;"",$C$3-$E103&gt;$K103*1.5),"間隔が延びている","継続")))</f>
        <v/>
      </c>
    </row>
    <row r="104">
      <c r="A104" s="7" t="n"/>
      <c r="B104" s="7" t="n"/>
      <c r="C104" s="7" t="n"/>
      <c r="D104" s="8" t="n"/>
      <c r="E104" s="8" t="n"/>
      <c r="F104" s="7" t="n"/>
      <c r="G104" s="7" t="n"/>
      <c r="H104" s="7" t="n"/>
      <c r="I104" s="7" t="n"/>
      <c r="J104" s="9">
        <f>IF($E104="","",$C$3-$E104)</f>
        <v/>
      </c>
      <c r="K104" s="9">
        <f>IF(OR($D104="",$E104="",$F104&lt;2),"",ROUND(($E104-$D104)/($F104-1),0))</f>
        <v/>
      </c>
      <c r="L104" s="9">
        <f>IF($E104="","",IF($C$3-$E104&gt;$F$3,"失客",IF(AND($K104&lt;&gt;"",$C$3-$E104&gt;$K104*1.5),"間隔が延びている","継続")))</f>
        <v/>
      </c>
    </row>
    <row r="105">
      <c r="A105" s="7" t="n"/>
      <c r="B105" s="7" t="n"/>
      <c r="C105" s="7" t="n"/>
      <c r="D105" s="8" t="n"/>
      <c r="E105" s="8" t="n"/>
      <c r="F105" s="7" t="n"/>
      <c r="G105" s="7" t="n"/>
      <c r="H105" s="7" t="n"/>
      <c r="I105" s="7" t="n"/>
      <c r="J105" s="9">
        <f>IF($E105="","",$C$3-$E105)</f>
        <v/>
      </c>
      <c r="K105" s="9">
        <f>IF(OR($D105="",$E105="",$F105&lt;2),"",ROUND(($E105-$D105)/($F105-1),0))</f>
        <v/>
      </c>
      <c r="L105" s="9">
        <f>IF($E105="","",IF($C$3-$E105&gt;$F$3,"失客",IF(AND($K105&lt;&gt;"",$C$3-$E105&gt;$K105*1.5),"間隔が延びている","継続")))</f>
        <v/>
      </c>
    </row>
    <row r="106">
      <c r="A106" s="7" t="n"/>
      <c r="B106" s="7" t="n"/>
      <c r="C106" s="7" t="n"/>
      <c r="D106" s="8" t="n"/>
      <c r="E106" s="8" t="n"/>
      <c r="F106" s="7" t="n"/>
      <c r="G106" s="7" t="n"/>
      <c r="H106" s="7" t="n"/>
      <c r="I106" s="7" t="n"/>
      <c r="J106" s="9">
        <f>IF($E106="","",$C$3-$E106)</f>
        <v/>
      </c>
      <c r="K106" s="9">
        <f>IF(OR($D106="",$E106="",$F106&lt;2),"",ROUND(($E106-$D106)/($F106-1),0))</f>
        <v/>
      </c>
      <c r="L106" s="9">
        <f>IF($E106="","",IF($C$3-$E106&gt;$F$3,"失客",IF(AND($K106&lt;&gt;"",$C$3-$E106&gt;$K106*1.5),"間隔が延びている","継続")))</f>
        <v/>
      </c>
    </row>
    <row r="107">
      <c r="A107" s="7" t="n"/>
      <c r="B107" s="7" t="n"/>
      <c r="C107" s="7" t="n"/>
      <c r="D107" s="8" t="n"/>
      <c r="E107" s="8" t="n"/>
      <c r="F107" s="7" t="n"/>
      <c r="G107" s="7" t="n"/>
      <c r="H107" s="7" t="n"/>
      <c r="I107" s="7" t="n"/>
      <c r="J107" s="9">
        <f>IF($E107="","",$C$3-$E107)</f>
        <v/>
      </c>
      <c r="K107" s="9">
        <f>IF(OR($D107="",$E107="",$F107&lt;2),"",ROUND(($E107-$D107)/($F107-1),0))</f>
        <v/>
      </c>
      <c r="L107" s="9">
        <f>IF($E107="","",IF($C$3-$E107&gt;$F$3,"失客",IF(AND($K107&lt;&gt;"",$C$3-$E107&gt;$K107*1.5),"間隔が延びている","継続")))</f>
        <v/>
      </c>
    </row>
    <row r="108">
      <c r="A108" s="7" t="n"/>
      <c r="B108" s="7" t="n"/>
      <c r="C108" s="7" t="n"/>
      <c r="D108" s="8" t="n"/>
      <c r="E108" s="8" t="n"/>
      <c r="F108" s="7" t="n"/>
      <c r="G108" s="7" t="n"/>
      <c r="H108" s="7" t="n"/>
      <c r="I108" s="7" t="n"/>
      <c r="J108" s="9">
        <f>IF($E108="","",$C$3-$E108)</f>
        <v/>
      </c>
      <c r="K108" s="9">
        <f>IF(OR($D108="",$E108="",$F108&lt;2),"",ROUND(($E108-$D108)/($F108-1),0))</f>
        <v/>
      </c>
      <c r="L108" s="9">
        <f>IF($E108="","",IF($C$3-$E108&gt;$F$3,"失客",IF(AND($K108&lt;&gt;"",$C$3-$E108&gt;$K108*1.5),"間隔が延びている","継続")))</f>
        <v/>
      </c>
    </row>
    <row r="109">
      <c r="A109" s="7" t="n"/>
      <c r="B109" s="7" t="n"/>
      <c r="C109" s="7" t="n"/>
      <c r="D109" s="8" t="n"/>
      <c r="E109" s="8" t="n"/>
      <c r="F109" s="7" t="n"/>
      <c r="G109" s="7" t="n"/>
      <c r="H109" s="7" t="n"/>
      <c r="I109" s="7" t="n"/>
      <c r="J109" s="9">
        <f>IF($E109="","",$C$3-$E109)</f>
        <v/>
      </c>
      <c r="K109" s="9">
        <f>IF(OR($D109="",$E109="",$F109&lt;2),"",ROUND(($E109-$D109)/($F109-1),0))</f>
        <v/>
      </c>
      <c r="L109" s="9">
        <f>IF($E109="","",IF($C$3-$E109&gt;$F$3,"失客",IF(AND($K109&lt;&gt;"",$C$3-$E109&gt;$K109*1.5),"間隔が延びている","継続")))</f>
        <v/>
      </c>
    </row>
    <row r="110">
      <c r="A110" s="7" t="n"/>
      <c r="B110" s="7" t="n"/>
      <c r="C110" s="7" t="n"/>
      <c r="D110" s="8" t="n"/>
      <c r="E110" s="8" t="n"/>
      <c r="F110" s="7" t="n"/>
      <c r="G110" s="7" t="n"/>
      <c r="H110" s="7" t="n"/>
      <c r="I110" s="7" t="n"/>
      <c r="J110" s="9">
        <f>IF($E110="","",$C$3-$E110)</f>
        <v/>
      </c>
      <c r="K110" s="9">
        <f>IF(OR($D110="",$E110="",$F110&lt;2),"",ROUND(($E110-$D110)/($F110-1),0))</f>
        <v/>
      </c>
      <c r="L110" s="9">
        <f>IF($E110="","",IF($C$3-$E110&gt;$F$3,"失客",IF(AND($K110&lt;&gt;"",$C$3-$E110&gt;$K110*1.5),"間隔が延びている","継続")))</f>
        <v/>
      </c>
    </row>
    <row r="111">
      <c r="A111" s="7" t="n"/>
      <c r="B111" s="7" t="n"/>
      <c r="C111" s="7" t="n"/>
      <c r="D111" s="8" t="n"/>
      <c r="E111" s="8" t="n"/>
      <c r="F111" s="7" t="n"/>
      <c r="G111" s="7" t="n"/>
      <c r="H111" s="7" t="n"/>
      <c r="I111" s="7" t="n"/>
      <c r="J111" s="9">
        <f>IF($E111="","",$C$3-$E111)</f>
        <v/>
      </c>
      <c r="K111" s="9">
        <f>IF(OR($D111="",$E111="",$F111&lt;2),"",ROUND(($E111-$D111)/($F111-1),0))</f>
        <v/>
      </c>
      <c r="L111" s="9">
        <f>IF($E111="","",IF($C$3-$E111&gt;$F$3,"失客",IF(AND($K111&lt;&gt;"",$C$3-$E111&gt;$K111*1.5),"間隔が延びている","継続")))</f>
        <v/>
      </c>
    </row>
    <row r="112">
      <c r="A112" s="7" t="n"/>
      <c r="B112" s="7" t="n"/>
      <c r="C112" s="7" t="n"/>
      <c r="D112" s="8" t="n"/>
      <c r="E112" s="8" t="n"/>
      <c r="F112" s="7" t="n"/>
      <c r="G112" s="7" t="n"/>
      <c r="H112" s="7" t="n"/>
      <c r="I112" s="7" t="n"/>
      <c r="J112" s="9">
        <f>IF($E112="","",$C$3-$E112)</f>
        <v/>
      </c>
      <c r="K112" s="9">
        <f>IF(OR($D112="",$E112="",$F112&lt;2),"",ROUND(($E112-$D112)/($F112-1),0))</f>
        <v/>
      </c>
      <c r="L112" s="9">
        <f>IF($E112="","",IF($C$3-$E112&gt;$F$3,"失客",IF(AND($K112&lt;&gt;"",$C$3-$E112&gt;$K112*1.5),"間隔が延びている","継続")))</f>
        <v/>
      </c>
    </row>
    <row r="113">
      <c r="A113" s="7" t="n"/>
      <c r="B113" s="7" t="n"/>
      <c r="C113" s="7" t="n"/>
      <c r="D113" s="8" t="n"/>
      <c r="E113" s="8" t="n"/>
      <c r="F113" s="7" t="n"/>
      <c r="G113" s="7" t="n"/>
      <c r="H113" s="7" t="n"/>
      <c r="I113" s="7" t="n"/>
      <c r="J113" s="9">
        <f>IF($E113="","",$C$3-$E113)</f>
        <v/>
      </c>
      <c r="K113" s="9">
        <f>IF(OR($D113="",$E113="",$F113&lt;2),"",ROUND(($E113-$D113)/($F113-1),0))</f>
        <v/>
      </c>
      <c r="L113" s="9">
        <f>IF($E113="","",IF($C$3-$E113&gt;$F$3,"失客",IF(AND($K113&lt;&gt;"",$C$3-$E113&gt;$K113*1.5),"間隔が延びている","継続")))</f>
        <v/>
      </c>
    </row>
    <row r="114">
      <c r="A114" s="7" t="n"/>
      <c r="B114" s="7" t="n"/>
      <c r="C114" s="7" t="n"/>
      <c r="D114" s="8" t="n"/>
      <c r="E114" s="8" t="n"/>
      <c r="F114" s="7" t="n"/>
      <c r="G114" s="7" t="n"/>
      <c r="H114" s="7" t="n"/>
      <c r="I114" s="7" t="n"/>
      <c r="J114" s="9">
        <f>IF($E114="","",$C$3-$E114)</f>
        <v/>
      </c>
      <c r="K114" s="9">
        <f>IF(OR($D114="",$E114="",$F114&lt;2),"",ROUND(($E114-$D114)/($F114-1),0))</f>
        <v/>
      </c>
      <c r="L114" s="9">
        <f>IF($E114="","",IF($C$3-$E114&gt;$F$3,"失客",IF(AND($K114&lt;&gt;"",$C$3-$E114&gt;$K114*1.5),"間隔が延びている","継続")))</f>
        <v/>
      </c>
    </row>
    <row r="115">
      <c r="A115" s="7" t="n"/>
      <c r="B115" s="7" t="n"/>
      <c r="C115" s="7" t="n"/>
      <c r="D115" s="8" t="n"/>
      <c r="E115" s="8" t="n"/>
      <c r="F115" s="7" t="n"/>
      <c r="G115" s="7" t="n"/>
      <c r="H115" s="7" t="n"/>
      <c r="I115" s="7" t="n"/>
      <c r="J115" s="9">
        <f>IF($E115="","",$C$3-$E115)</f>
        <v/>
      </c>
      <c r="K115" s="9">
        <f>IF(OR($D115="",$E115="",$F115&lt;2),"",ROUND(($E115-$D115)/($F115-1),0))</f>
        <v/>
      </c>
      <c r="L115" s="9">
        <f>IF($E115="","",IF($C$3-$E115&gt;$F$3,"失客",IF(AND($K115&lt;&gt;"",$C$3-$E115&gt;$K115*1.5),"間隔が延びている","継続")))</f>
        <v/>
      </c>
    </row>
    <row r="116">
      <c r="A116" s="7" t="n"/>
      <c r="B116" s="7" t="n"/>
      <c r="C116" s="7" t="n"/>
      <c r="D116" s="8" t="n"/>
      <c r="E116" s="8" t="n"/>
      <c r="F116" s="7" t="n"/>
      <c r="G116" s="7" t="n"/>
      <c r="H116" s="7" t="n"/>
      <c r="I116" s="7" t="n"/>
      <c r="J116" s="9">
        <f>IF($E116="","",$C$3-$E116)</f>
        <v/>
      </c>
      <c r="K116" s="9">
        <f>IF(OR($D116="",$E116="",$F116&lt;2),"",ROUND(($E116-$D116)/($F116-1),0))</f>
        <v/>
      </c>
      <c r="L116" s="9">
        <f>IF($E116="","",IF($C$3-$E116&gt;$F$3,"失客",IF(AND($K116&lt;&gt;"",$C$3-$E116&gt;$K116*1.5),"間隔が延びている","継続")))</f>
        <v/>
      </c>
    </row>
    <row r="117">
      <c r="A117" s="7" t="n"/>
      <c r="B117" s="7" t="n"/>
      <c r="C117" s="7" t="n"/>
      <c r="D117" s="8" t="n"/>
      <c r="E117" s="8" t="n"/>
      <c r="F117" s="7" t="n"/>
      <c r="G117" s="7" t="n"/>
      <c r="H117" s="7" t="n"/>
      <c r="I117" s="7" t="n"/>
      <c r="J117" s="9">
        <f>IF($E117="","",$C$3-$E117)</f>
        <v/>
      </c>
      <c r="K117" s="9">
        <f>IF(OR($D117="",$E117="",$F117&lt;2),"",ROUND(($E117-$D117)/($F117-1),0))</f>
        <v/>
      </c>
      <c r="L117" s="9">
        <f>IF($E117="","",IF($C$3-$E117&gt;$F$3,"失客",IF(AND($K117&lt;&gt;"",$C$3-$E117&gt;$K117*1.5),"間隔が延びている","継続")))</f>
        <v/>
      </c>
    </row>
    <row r="118">
      <c r="A118" s="7" t="n"/>
      <c r="B118" s="7" t="n"/>
      <c r="C118" s="7" t="n"/>
      <c r="D118" s="8" t="n"/>
      <c r="E118" s="8" t="n"/>
      <c r="F118" s="7" t="n"/>
      <c r="G118" s="7" t="n"/>
      <c r="H118" s="7" t="n"/>
      <c r="I118" s="7" t="n"/>
      <c r="J118" s="9">
        <f>IF($E118="","",$C$3-$E118)</f>
        <v/>
      </c>
      <c r="K118" s="9">
        <f>IF(OR($D118="",$E118="",$F118&lt;2),"",ROUND(($E118-$D118)/($F118-1),0))</f>
        <v/>
      </c>
      <c r="L118" s="9">
        <f>IF($E118="","",IF($C$3-$E118&gt;$F$3,"失客",IF(AND($K118&lt;&gt;"",$C$3-$E118&gt;$K118*1.5),"間隔が延びている","継続")))</f>
        <v/>
      </c>
    </row>
    <row r="119">
      <c r="A119" s="7" t="n"/>
      <c r="B119" s="7" t="n"/>
      <c r="C119" s="7" t="n"/>
      <c r="D119" s="8" t="n"/>
      <c r="E119" s="8" t="n"/>
      <c r="F119" s="7" t="n"/>
      <c r="G119" s="7" t="n"/>
      <c r="H119" s="7" t="n"/>
      <c r="I119" s="7" t="n"/>
      <c r="J119" s="9">
        <f>IF($E119="","",$C$3-$E119)</f>
        <v/>
      </c>
      <c r="K119" s="9">
        <f>IF(OR($D119="",$E119="",$F119&lt;2),"",ROUND(($E119-$D119)/($F119-1),0))</f>
        <v/>
      </c>
      <c r="L119" s="9">
        <f>IF($E119="","",IF($C$3-$E119&gt;$F$3,"失客",IF(AND($K119&lt;&gt;"",$C$3-$E119&gt;$K119*1.5),"間隔が延びている","継続")))</f>
        <v/>
      </c>
    </row>
    <row r="120">
      <c r="A120" s="7" t="n"/>
      <c r="B120" s="7" t="n"/>
      <c r="C120" s="7" t="n"/>
      <c r="D120" s="8" t="n"/>
      <c r="E120" s="8" t="n"/>
      <c r="F120" s="7" t="n"/>
      <c r="G120" s="7" t="n"/>
      <c r="H120" s="7" t="n"/>
      <c r="I120" s="7" t="n"/>
      <c r="J120" s="9">
        <f>IF($E120="","",$C$3-$E120)</f>
        <v/>
      </c>
      <c r="K120" s="9">
        <f>IF(OR($D120="",$E120="",$F120&lt;2),"",ROUND(($E120-$D120)/($F120-1),0))</f>
        <v/>
      </c>
      <c r="L120" s="9">
        <f>IF($E120="","",IF($C$3-$E120&gt;$F$3,"失客",IF(AND($K120&lt;&gt;"",$C$3-$E120&gt;$K120*1.5),"間隔が延びている","継続")))</f>
        <v/>
      </c>
    </row>
    <row r="121">
      <c r="A121" s="7" t="n"/>
      <c r="B121" s="7" t="n"/>
      <c r="C121" s="7" t="n"/>
      <c r="D121" s="8" t="n"/>
      <c r="E121" s="8" t="n"/>
      <c r="F121" s="7" t="n"/>
      <c r="G121" s="7" t="n"/>
      <c r="H121" s="7" t="n"/>
      <c r="I121" s="7" t="n"/>
      <c r="J121" s="9">
        <f>IF($E121="","",$C$3-$E121)</f>
        <v/>
      </c>
      <c r="K121" s="9">
        <f>IF(OR($D121="",$E121="",$F121&lt;2),"",ROUND(($E121-$D121)/($F121-1),0))</f>
        <v/>
      </c>
      <c r="L121" s="9">
        <f>IF($E121="","",IF($C$3-$E121&gt;$F$3,"失客",IF(AND($K121&lt;&gt;"",$C$3-$E121&gt;$K121*1.5),"間隔が延びている","継続")))</f>
        <v/>
      </c>
    </row>
    <row r="122">
      <c r="A122" s="7" t="n"/>
      <c r="B122" s="7" t="n"/>
      <c r="C122" s="7" t="n"/>
      <c r="D122" s="8" t="n"/>
      <c r="E122" s="8" t="n"/>
      <c r="F122" s="7" t="n"/>
      <c r="G122" s="7" t="n"/>
      <c r="H122" s="7" t="n"/>
      <c r="I122" s="7" t="n"/>
      <c r="J122" s="9">
        <f>IF($E122="","",$C$3-$E122)</f>
        <v/>
      </c>
      <c r="K122" s="9">
        <f>IF(OR($D122="",$E122="",$F122&lt;2),"",ROUND(($E122-$D122)/($F122-1),0))</f>
        <v/>
      </c>
      <c r="L122" s="9">
        <f>IF($E122="","",IF($C$3-$E122&gt;$F$3,"失客",IF(AND($K122&lt;&gt;"",$C$3-$E122&gt;$K122*1.5),"間隔が延びている","継続")))</f>
        <v/>
      </c>
    </row>
    <row r="123">
      <c r="A123" s="7" t="n"/>
      <c r="B123" s="7" t="n"/>
      <c r="C123" s="7" t="n"/>
      <c r="D123" s="8" t="n"/>
      <c r="E123" s="8" t="n"/>
      <c r="F123" s="7" t="n"/>
      <c r="G123" s="7" t="n"/>
      <c r="H123" s="7" t="n"/>
      <c r="I123" s="7" t="n"/>
      <c r="J123" s="9">
        <f>IF($E123="","",$C$3-$E123)</f>
        <v/>
      </c>
      <c r="K123" s="9">
        <f>IF(OR($D123="",$E123="",$F123&lt;2),"",ROUND(($E123-$D123)/($F123-1),0))</f>
        <v/>
      </c>
      <c r="L123" s="9">
        <f>IF($E123="","",IF($C$3-$E123&gt;$F$3,"失客",IF(AND($K123&lt;&gt;"",$C$3-$E123&gt;$K123*1.5),"間隔が延びている","継続")))</f>
        <v/>
      </c>
    </row>
    <row r="124">
      <c r="A124" s="7" t="n"/>
      <c r="B124" s="7" t="n"/>
      <c r="C124" s="7" t="n"/>
      <c r="D124" s="8" t="n"/>
      <c r="E124" s="8" t="n"/>
      <c r="F124" s="7" t="n"/>
      <c r="G124" s="7" t="n"/>
      <c r="H124" s="7" t="n"/>
      <c r="I124" s="7" t="n"/>
      <c r="J124" s="9">
        <f>IF($E124="","",$C$3-$E124)</f>
        <v/>
      </c>
      <c r="K124" s="9">
        <f>IF(OR($D124="",$E124="",$F124&lt;2),"",ROUND(($E124-$D124)/($F124-1),0))</f>
        <v/>
      </c>
      <c r="L124" s="9">
        <f>IF($E124="","",IF($C$3-$E124&gt;$F$3,"失客",IF(AND($K124&lt;&gt;"",$C$3-$E124&gt;$K124*1.5),"間隔が延びている","継続")))</f>
        <v/>
      </c>
    </row>
    <row r="125">
      <c r="A125" s="7" t="n"/>
      <c r="B125" s="7" t="n"/>
      <c r="C125" s="7" t="n"/>
      <c r="D125" s="8" t="n"/>
      <c r="E125" s="8" t="n"/>
      <c r="F125" s="7" t="n"/>
      <c r="G125" s="7" t="n"/>
      <c r="H125" s="7" t="n"/>
      <c r="I125" s="7" t="n"/>
      <c r="J125" s="9">
        <f>IF($E125="","",$C$3-$E125)</f>
        <v/>
      </c>
      <c r="K125" s="9">
        <f>IF(OR($D125="",$E125="",$F125&lt;2),"",ROUND(($E125-$D125)/($F125-1),0))</f>
        <v/>
      </c>
      <c r="L125" s="9">
        <f>IF($E125="","",IF($C$3-$E125&gt;$F$3,"失客",IF(AND($K125&lt;&gt;"",$C$3-$E125&gt;$K125*1.5),"間隔が延びている","継続")))</f>
        <v/>
      </c>
    </row>
    <row r="126">
      <c r="A126" s="7" t="n"/>
      <c r="B126" s="7" t="n"/>
      <c r="C126" s="7" t="n"/>
      <c r="D126" s="8" t="n"/>
      <c r="E126" s="8" t="n"/>
      <c r="F126" s="7" t="n"/>
      <c r="G126" s="7" t="n"/>
      <c r="H126" s="7" t="n"/>
      <c r="I126" s="7" t="n"/>
      <c r="J126" s="9">
        <f>IF($E126="","",$C$3-$E126)</f>
        <v/>
      </c>
      <c r="K126" s="9">
        <f>IF(OR($D126="",$E126="",$F126&lt;2),"",ROUND(($E126-$D126)/($F126-1),0))</f>
        <v/>
      </c>
      <c r="L126" s="9">
        <f>IF($E126="","",IF($C$3-$E126&gt;$F$3,"失客",IF(AND($K126&lt;&gt;"",$C$3-$E126&gt;$K126*1.5),"間隔が延びている","継続")))</f>
        <v/>
      </c>
    </row>
    <row r="127">
      <c r="A127" s="7" t="n"/>
      <c r="B127" s="7" t="n"/>
      <c r="C127" s="7" t="n"/>
      <c r="D127" s="8" t="n"/>
      <c r="E127" s="8" t="n"/>
      <c r="F127" s="7" t="n"/>
      <c r="G127" s="7" t="n"/>
      <c r="H127" s="7" t="n"/>
      <c r="I127" s="7" t="n"/>
      <c r="J127" s="9">
        <f>IF($E127="","",$C$3-$E127)</f>
        <v/>
      </c>
      <c r="K127" s="9">
        <f>IF(OR($D127="",$E127="",$F127&lt;2),"",ROUND(($E127-$D127)/($F127-1),0))</f>
        <v/>
      </c>
      <c r="L127" s="9">
        <f>IF($E127="","",IF($C$3-$E127&gt;$F$3,"失客",IF(AND($K127&lt;&gt;"",$C$3-$E127&gt;$K127*1.5),"間隔が延びている","継続")))</f>
        <v/>
      </c>
    </row>
    <row r="128">
      <c r="A128" s="7" t="n"/>
      <c r="B128" s="7" t="n"/>
      <c r="C128" s="7" t="n"/>
      <c r="D128" s="8" t="n"/>
      <c r="E128" s="8" t="n"/>
      <c r="F128" s="7" t="n"/>
      <c r="G128" s="7" t="n"/>
      <c r="H128" s="7" t="n"/>
      <c r="I128" s="7" t="n"/>
      <c r="J128" s="9">
        <f>IF($E128="","",$C$3-$E128)</f>
        <v/>
      </c>
      <c r="K128" s="9">
        <f>IF(OR($D128="",$E128="",$F128&lt;2),"",ROUND(($E128-$D128)/($F128-1),0))</f>
        <v/>
      </c>
      <c r="L128" s="9">
        <f>IF($E128="","",IF($C$3-$E128&gt;$F$3,"失客",IF(AND($K128&lt;&gt;"",$C$3-$E128&gt;$K128*1.5),"間隔が延びている","継続")))</f>
        <v/>
      </c>
    </row>
    <row r="129">
      <c r="A129" s="7" t="n"/>
      <c r="B129" s="7" t="n"/>
      <c r="C129" s="7" t="n"/>
      <c r="D129" s="8" t="n"/>
      <c r="E129" s="8" t="n"/>
      <c r="F129" s="7" t="n"/>
      <c r="G129" s="7" t="n"/>
      <c r="H129" s="7" t="n"/>
      <c r="I129" s="7" t="n"/>
      <c r="J129" s="9">
        <f>IF($E129="","",$C$3-$E129)</f>
        <v/>
      </c>
      <c r="K129" s="9">
        <f>IF(OR($D129="",$E129="",$F129&lt;2),"",ROUND(($E129-$D129)/($F129-1),0))</f>
        <v/>
      </c>
      <c r="L129" s="9">
        <f>IF($E129="","",IF($C$3-$E129&gt;$F$3,"失客",IF(AND($K129&lt;&gt;"",$C$3-$E129&gt;$K129*1.5),"間隔が延びている","継続")))</f>
        <v/>
      </c>
    </row>
    <row r="130">
      <c r="A130" s="7" t="n"/>
      <c r="B130" s="7" t="n"/>
      <c r="C130" s="7" t="n"/>
      <c r="D130" s="8" t="n"/>
      <c r="E130" s="8" t="n"/>
      <c r="F130" s="7" t="n"/>
      <c r="G130" s="7" t="n"/>
      <c r="H130" s="7" t="n"/>
      <c r="I130" s="7" t="n"/>
      <c r="J130" s="9">
        <f>IF($E130="","",$C$3-$E130)</f>
        <v/>
      </c>
      <c r="K130" s="9">
        <f>IF(OR($D130="",$E130="",$F130&lt;2),"",ROUND(($E130-$D130)/($F130-1),0))</f>
        <v/>
      </c>
      <c r="L130" s="9">
        <f>IF($E130="","",IF($C$3-$E130&gt;$F$3,"失客",IF(AND($K130&lt;&gt;"",$C$3-$E130&gt;$K130*1.5),"間隔が延びている","継続")))</f>
        <v/>
      </c>
    </row>
    <row r="131">
      <c r="A131" s="7" t="n"/>
      <c r="B131" s="7" t="n"/>
      <c r="C131" s="7" t="n"/>
      <c r="D131" s="8" t="n"/>
      <c r="E131" s="8" t="n"/>
      <c r="F131" s="7" t="n"/>
      <c r="G131" s="7" t="n"/>
      <c r="H131" s="7" t="n"/>
      <c r="I131" s="7" t="n"/>
      <c r="J131" s="9">
        <f>IF($E131="","",$C$3-$E131)</f>
        <v/>
      </c>
      <c r="K131" s="9">
        <f>IF(OR($D131="",$E131="",$F131&lt;2),"",ROUND(($E131-$D131)/($F131-1),0))</f>
        <v/>
      </c>
      <c r="L131" s="9">
        <f>IF($E131="","",IF($C$3-$E131&gt;$F$3,"失客",IF(AND($K131&lt;&gt;"",$C$3-$E131&gt;$K131*1.5),"間隔が延びている","継続")))</f>
        <v/>
      </c>
    </row>
    <row r="132">
      <c r="A132" s="7" t="n"/>
      <c r="B132" s="7" t="n"/>
      <c r="C132" s="7" t="n"/>
      <c r="D132" s="8" t="n"/>
      <c r="E132" s="8" t="n"/>
      <c r="F132" s="7" t="n"/>
      <c r="G132" s="7" t="n"/>
      <c r="H132" s="7" t="n"/>
      <c r="I132" s="7" t="n"/>
      <c r="J132" s="9">
        <f>IF($E132="","",$C$3-$E132)</f>
        <v/>
      </c>
      <c r="K132" s="9">
        <f>IF(OR($D132="",$E132="",$F132&lt;2),"",ROUND(($E132-$D132)/($F132-1),0))</f>
        <v/>
      </c>
      <c r="L132" s="9">
        <f>IF($E132="","",IF($C$3-$E132&gt;$F$3,"失客",IF(AND($K132&lt;&gt;"",$C$3-$E132&gt;$K132*1.5),"間隔が延びている","継続")))</f>
        <v/>
      </c>
    </row>
    <row r="133">
      <c r="A133" s="7" t="n"/>
      <c r="B133" s="7" t="n"/>
      <c r="C133" s="7" t="n"/>
      <c r="D133" s="8" t="n"/>
      <c r="E133" s="8" t="n"/>
      <c r="F133" s="7" t="n"/>
      <c r="G133" s="7" t="n"/>
      <c r="H133" s="7" t="n"/>
      <c r="I133" s="7" t="n"/>
      <c r="J133" s="9">
        <f>IF($E133="","",$C$3-$E133)</f>
        <v/>
      </c>
      <c r="K133" s="9">
        <f>IF(OR($D133="",$E133="",$F133&lt;2),"",ROUND(($E133-$D133)/($F133-1),0))</f>
        <v/>
      </c>
      <c r="L133" s="9">
        <f>IF($E133="","",IF($C$3-$E133&gt;$F$3,"失客",IF(AND($K133&lt;&gt;"",$C$3-$E133&gt;$K133*1.5),"間隔が延びている","継続")))</f>
        <v/>
      </c>
    </row>
    <row r="134">
      <c r="A134" s="7" t="n"/>
      <c r="B134" s="7" t="n"/>
      <c r="C134" s="7" t="n"/>
      <c r="D134" s="8" t="n"/>
      <c r="E134" s="8" t="n"/>
      <c r="F134" s="7" t="n"/>
      <c r="G134" s="7" t="n"/>
      <c r="H134" s="7" t="n"/>
      <c r="I134" s="7" t="n"/>
      <c r="J134" s="9">
        <f>IF($E134="","",$C$3-$E134)</f>
        <v/>
      </c>
      <c r="K134" s="9">
        <f>IF(OR($D134="",$E134="",$F134&lt;2),"",ROUND(($E134-$D134)/($F134-1),0))</f>
        <v/>
      </c>
      <c r="L134" s="9">
        <f>IF($E134="","",IF($C$3-$E134&gt;$F$3,"失客",IF(AND($K134&lt;&gt;"",$C$3-$E134&gt;$K134*1.5),"間隔が延びている","継続")))</f>
        <v/>
      </c>
    </row>
    <row r="135">
      <c r="A135" s="7" t="n"/>
      <c r="B135" s="7" t="n"/>
      <c r="C135" s="7" t="n"/>
      <c r="D135" s="8" t="n"/>
      <c r="E135" s="8" t="n"/>
      <c r="F135" s="7" t="n"/>
      <c r="G135" s="7" t="n"/>
      <c r="H135" s="7" t="n"/>
      <c r="I135" s="7" t="n"/>
      <c r="J135" s="9">
        <f>IF($E135="","",$C$3-$E135)</f>
        <v/>
      </c>
      <c r="K135" s="9">
        <f>IF(OR($D135="",$E135="",$F135&lt;2),"",ROUND(($E135-$D135)/($F135-1),0))</f>
        <v/>
      </c>
      <c r="L135" s="9">
        <f>IF($E135="","",IF($C$3-$E135&gt;$F$3,"失客",IF(AND($K135&lt;&gt;"",$C$3-$E135&gt;$K135*1.5),"間隔が延びている","継続")))</f>
        <v/>
      </c>
    </row>
    <row r="136">
      <c r="A136" s="7" t="n"/>
      <c r="B136" s="7" t="n"/>
      <c r="C136" s="7" t="n"/>
      <c r="D136" s="8" t="n"/>
      <c r="E136" s="8" t="n"/>
      <c r="F136" s="7" t="n"/>
      <c r="G136" s="7" t="n"/>
      <c r="H136" s="7" t="n"/>
      <c r="I136" s="7" t="n"/>
      <c r="J136" s="9">
        <f>IF($E136="","",$C$3-$E136)</f>
        <v/>
      </c>
      <c r="K136" s="9">
        <f>IF(OR($D136="",$E136="",$F136&lt;2),"",ROUND(($E136-$D136)/($F136-1),0))</f>
        <v/>
      </c>
      <c r="L136" s="9">
        <f>IF($E136="","",IF($C$3-$E136&gt;$F$3,"失客",IF(AND($K136&lt;&gt;"",$C$3-$E136&gt;$K136*1.5),"間隔が延びている","継続")))</f>
        <v/>
      </c>
    </row>
    <row r="137">
      <c r="A137" s="7" t="n"/>
      <c r="B137" s="7" t="n"/>
      <c r="C137" s="7" t="n"/>
      <c r="D137" s="8" t="n"/>
      <c r="E137" s="8" t="n"/>
      <c r="F137" s="7" t="n"/>
      <c r="G137" s="7" t="n"/>
      <c r="H137" s="7" t="n"/>
      <c r="I137" s="7" t="n"/>
      <c r="J137" s="9">
        <f>IF($E137="","",$C$3-$E137)</f>
        <v/>
      </c>
      <c r="K137" s="9">
        <f>IF(OR($D137="",$E137="",$F137&lt;2),"",ROUND(($E137-$D137)/($F137-1),0))</f>
        <v/>
      </c>
      <c r="L137" s="9">
        <f>IF($E137="","",IF($C$3-$E137&gt;$F$3,"失客",IF(AND($K137&lt;&gt;"",$C$3-$E137&gt;$K137*1.5),"間隔が延びている","継続")))</f>
        <v/>
      </c>
    </row>
    <row r="138">
      <c r="A138" s="7" t="n"/>
      <c r="B138" s="7" t="n"/>
      <c r="C138" s="7" t="n"/>
      <c r="D138" s="8" t="n"/>
      <c r="E138" s="8" t="n"/>
      <c r="F138" s="7" t="n"/>
      <c r="G138" s="7" t="n"/>
      <c r="H138" s="7" t="n"/>
      <c r="I138" s="7" t="n"/>
      <c r="J138" s="9">
        <f>IF($E138="","",$C$3-$E138)</f>
        <v/>
      </c>
      <c r="K138" s="9">
        <f>IF(OR($D138="",$E138="",$F138&lt;2),"",ROUND(($E138-$D138)/($F138-1),0))</f>
        <v/>
      </c>
      <c r="L138" s="9">
        <f>IF($E138="","",IF($C$3-$E138&gt;$F$3,"失客",IF(AND($K138&lt;&gt;"",$C$3-$E138&gt;$K138*1.5),"間隔が延びている","継続")))</f>
        <v/>
      </c>
    </row>
    <row r="139">
      <c r="A139" s="7" t="n"/>
      <c r="B139" s="7" t="n"/>
      <c r="C139" s="7" t="n"/>
      <c r="D139" s="8" t="n"/>
      <c r="E139" s="8" t="n"/>
      <c r="F139" s="7" t="n"/>
      <c r="G139" s="7" t="n"/>
      <c r="H139" s="7" t="n"/>
      <c r="I139" s="7" t="n"/>
      <c r="J139" s="9">
        <f>IF($E139="","",$C$3-$E139)</f>
        <v/>
      </c>
      <c r="K139" s="9">
        <f>IF(OR($D139="",$E139="",$F139&lt;2),"",ROUND(($E139-$D139)/($F139-1),0))</f>
        <v/>
      </c>
      <c r="L139" s="9">
        <f>IF($E139="","",IF($C$3-$E139&gt;$F$3,"失客",IF(AND($K139&lt;&gt;"",$C$3-$E139&gt;$K139*1.5),"間隔が延びている","継続")))</f>
        <v/>
      </c>
    </row>
    <row r="140">
      <c r="A140" s="7" t="n"/>
      <c r="B140" s="7" t="n"/>
      <c r="C140" s="7" t="n"/>
      <c r="D140" s="8" t="n"/>
      <c r="E140" s="8" t="n"/>
      <c r="F140" s="7" t="n"/>
      <c r="G140" s="7" t="n"/>
      <c r="H140" s="7" t="n"/>
      <c r="I140" s="7" t="n"/>
      <c r="J140" s="9">
        <f>IF($E140="","",$C$3-$E140)</f>
        <v/>
      </c>
      <c r="K140" s="9">
        <f>IF(OR($D140="",$E140="",$F140&lt;2),"",ROUND(($E140-$D140)/($F140-1),0))</f>
        <v/>
      </c>
      <c r="L140" s="9">
        <f>IF($E140="","",IF($C$3-$E140&gt;$F$3,"失客",IF(AND($K140&lt;&gt;"",$C$3-$E140&gt;$K140*1.5),"間隔が延びている","継続")))</f>
        <v/>
      </c>
    </row>
    <row r="141">
      <c r="A141" s="7" t="n"/>
      <c r="B141" s="7" t="n"/>
      <c r="C141" s="7" t="n"/>
      <c r="D141" s="8" t="n"/>
      <c r="E141" s="8" t="n"/>
      <c r="F141" s="7" t="n"/>
      <c r="G141" s="7" t="n"/>
      <c r="H141" s="7" t="n"/>
      <c r="I141" s="7" t="n"/>
      <c r="J141" s="9">
        <f>IF($E141="","",$C$3-$E141)</f>
        <v/>
      </c>
      <c r="K141" s="9">
        <f>IF(OR($D141="",$E141="",$F141&lt;2),"",ROUND(($E141-$D141)/($F141-1),0))</f>
        <v/>
      </c>
      <c r="L141" s="9">
        <f>IF($E141="","",IF($C$3-$E141&gt;$F$3,"失客",IF(AND($K141&lt;&gt;"",$C$3-$E141&gt;$K141*1.5),"間隔が延びている","継続")))</f>
        <v/>
      </c>
    </row>
    <row r="142">
      <c r="A142" s="7" t="n"/>
      <c r="B142" s="7" t="n"/>
      <c r="C142" s="7" t="n"/>
      <c r="D142" s="8" t="n"/>
      <c r="E142" s="8" t="n"/>
      <c r="F142" s="7" t="n"/>
      <c r="G142" s="7" t="n"/>
      <c r="H142" s="7" t="n"/>
      <c r="I142" s="7" t="n"/>
      <c r="J142" s="9">
        <f>IF($E142="","",$C$3-$E142)</f>
        <v/>
      </c>
      <c r="K142" s="9">
        <f>IF(OR($D142="",$E142="",$F142&lt;2),"",ROUND(($E142-$D142)/($F142-1),0))</f>
        <v/>
      </c>
      <c r="L142" s="9">
        <f>IF($E142="","",IF($C$3-$E142&gt;$F$3,"失客",IF(AND($K142&lt;&gt;"",$C$3-$E142&gt;$K142*1.5),"間隔が延びている","継続")))</f>
        <v/>
      </c>
    </row>
    <row r="143">
      <c r="A143" s="7" t="n"/>
      <c r="B143" s="7" t="n"/>
      <c r="C143" s="7" t="n"/>
      <c r="D143" s="8" t="n"/>
      <c r="E143" s="8" t="n"/>
      <c r="F143" s="7" t="n"/>
      <c r="G143" s="7" t="n"/>
      <c r="H143" s="7" t="n"/>
      <c r="I143" s="7" t="n"/>
      <c r="J143" s="9">
        <f>IF($E143="","",$C$3-$E143)</f>
        <v/>
      </c>
      <c r="K143" s="9">
        <f>IF(OR($D143="",$E143="",$F143&lt;2),"",ROUND(($E143-$D143)/($F143-1),0))</f>
        <v/>
      </c>
      <c r="L143" s="9">
        <f>IF($E143="","",IF($C$3-$E143&gt;$F$3,"失客",IF(AND($K143&lt;&gt;"",$C$3-$E143&gt;$K143*1.5),"間隔が延びている","継続")))</f>
        <v/>
      </c>
    </row>
    <row r="144">
      <c r="A144" s="7" t="n"/>
      <c r="B144" s="7" t="n"/>
      <c r="C144" s="7" t="n"/>
      <c r="D144" s="8" t="n"/>
      <c r="E144" s="8" t="n"/>
      <c r="F144" s="7" t="n"/>
      <c r="G144" s="7" t="n"/>
      <c r="H144" s="7" t="n"/>
      <c r="I144" s="7" t="n"/>
      <c r="J144" s="9">
        <f>IF($E144="","",$C$3-$E144)</f>
        <v/>
      </c>
      <c r="K144" s="9">
        <f>IF(OR($D144="",$E144="",$F144&lt;2),"",ROUND(($E144-$D144)/($F144-1),0))</f>
        <v/>
      </c>
      <c r="L144" s="9">
        <f>IF($E144="","",IF($C$3-$E144&gt;$F$3,"失客",IF(AND($K144&lt;&gt;"",$C$3-$E144&gt;$K144*1.5),"間隔が延びている","継続")))</f>
        <v/>
      </c>
    </row>
    <row r="145">
      <c r="A145" s="7" t="n"/>
      <c r="B145" s="7" t="n"/>
      <c r="C145" s="7" t="n"/>
      <c r="D145" s="8" t="n"/>
      <c r="E145" s="8" t="n"/>
      <c r="F145" s="7" t="n"/>
      <c r="G145" s="7" t="n"/>
      <c r="H145" s="7" t="n"/>
      <c r="I145" s="7" t="n"/>
      <c r="J145" s="9">
        <f>IF($E145="","",$C$3-$E145)</f>
        <v/>
      </c>
      <c r="K145" s="9">
        <f>IF(OR($D145="",$E145="",$F145&lt;2),"",ROUND(($E145-$D145)/($F145-1),0))</f>
        <v/>
      </c>
      <c r="L145" s="9">
        <f>IF($E145="","",IF($C$3-$E145&gt;$F$3,"失客",IF(AND($K145&lt;&gt;"",$C$3-$E145&gt;$K145*1.5),"間隔が延びている","継続")))</f>
        <v/>
      </c>
    </row>
    <row r="146">
      <c r="A146" s="7" t="n"/>
      <c r="B146" s="7" t="n"/>
      <c r="C146" s="7" t="n"/>
      <c r="D146" s="8" t="n"/>
      <c r="E146" s="8" t="n"/>
      <c r="F146" s="7" t="n"/>
      <c r="G146" s="7" t="n"/>
      <c r="H146" s="7" t="n"/>
      <c r="I146" s="7" t="n"/>
      <c r="J146" s="9">
        <f>IF($E146="","",$C$3-$E146)</f>
        <v/>
      </c>
      <c r="K146" s="9">
        <f>IF(OR($D146="",$E146="",$F146&lt;2),"",ROUND(($E146-$D146)/($F146-1),0))</f>
        <v/>
      </c>
      <c r="L146" s="9">
        <f>IF($E146="","",IF($C$3-$E146&gt;$F$3,"失客",IF(AND($K146&lt;&gt;"",$C$3-$E146&gt;$K146*1.5),"間隔が延びている","継続")))</f>
        <v/>
      </c>
    </row>
    <row r="147">
      <c r="A147" s="7" t="n"/>
      <c r="B147" s="7" t="n"/>
      <c r="C147" s="7" t="n"/>
      <c r="D147" s="8" t="n"/>
      <c r="E147" s="8" t="n"/>
      <c r="F147" s="7" t="n"/>
      <c r="G147" s="7" t="n"/>
      <c r="H147" s="7" t="n"/>
      <c r="I147" s="7" t="n"/>
      <c r="J147" s="9">
        <f>IF($E147="","",$C$3-$E147)</f>
        <v/>
      </c>
      <c r="K147" s="9">
        <f>IF(OR($D147="",$E147="",$F147&lt;2),"",ROUND(($E147-$D147)/($F147-1),0))</f>
        <v/>
      </c>
      <c r="L147" s="9">
        <f>IF($E147="","",IF($C$3-$E147&gt;$F$3,"失客",IF(AND($K147&lt;&gt;"",$C$3-$E147&gt;$K147*1.5),"間隔が延びている","継続")))</f>
        <v/>
      </c>
    </row>
    <row r="148">
      <c r="A148" s="7" t="n"/>
      <c r="B148" s="7" t="n"/>
      <c r="C148" s="7" t="n"/>
      <c r="D148" s="8" t="n"/>
      <c r="E148" s="8" t="n"/>
      <c r="F148" s="7" t="n"/>
      <c r="G148" s="7" t="n"/>
      <c r="H148" s="7" t="n"/>
      <c r="I148" s="7" t="n"/>
      <c r="J148" s="9">
        <f>IF($E148="","",$C$3-$E148)</f>
        <v/>
      </c>
      <c r="K148" s="9">
        <f>IF(OR($D148="",$E148="",$F148&lt;2),"",ROUND(($E148-$D148)/($F148-1),0))</f>
        <v/>
      </c>
      <c r="L148" s="9">
        <f>IF($E148="","",IF($C$3-$E148&gt;$F$3,"失客",IF(AND($K148&lt;&gt;"",$C$3-$E148&gt;$K148*1.5),"間隔が延びている","継続")))</f>
        <v/>
      </c>
    </row>
    <row r="149">
      <c r="A149" s="7" t="n"/>
      <c r="B149" s="7" t="n"/>
      <c r="C149" s="7" t="n"/>
      <c r="D149" s="8" t="n"/>
      <c r="E149" s="8" t="n"/>
      <c r="F149" s="7" t="n"/>
      <c r="G149" s="7" t="n"/>
      <c r="H149" s="7" t="n"/>
      <c r="I149" s="7" t="n"/>
      <c r="J149" s="9">
        <f>IF($E149="","",$C$3-$E149)</f>
        <v/>
      </c>
      <c r="K149" s="9">
        <f>IF(OR($D149="",$E149="",$F149&lt;2),"",ROUND(($E149-$D149)/($F149-1),0))</f>
        <v/>
      </c>
      <c r="L149" s="9">
        <f>IF($E149="","",IF($C$3-$E149&gt;$F$3,"失客",IF(AND($K149&lt;&gt;"",$C$3-$E149&gt;$K149*1.5),"間隔が延びている","継続")))</f>
        <v/>
      </c>
    </row>
    <row r="150">
      <c r="A150" s="7" t="n"/>
      <c r="B150" s="7" t="n"/>
      <c r="C150" s="7" t="n"/>
      <c r="D150" s="8" t="n"/>
      <c r="E150" s="8" t="n"/>
      <c r="F150" s="7" t="n"/>
      <c r="G150" s="7" t="n"/>
      <c r="H150" s="7" t="n"/>
      <c r="I150" s="7" t="n"/>
      <c r="J150" s="9">
        <f>IF($E150="","",$C$3-$E150)</f>
        <v/>
      </c>
      <c r="K150" s="9">
        <f>IF(OR($D150="",$E150="",$F150&lt;2),"",ROUND(($E150-$D150)/($F150-1),0))</f>
        <v/>
      </c>
      <c r="L150" s="9">
        <f>IF($E150="","",IF($C$3-$E150&gt;$F$3,"失客",IF(AND($K150&lt;&gt;"",$C$3-$E150&gt;$K150*1.5),"間隔が延びている","継続")))</f>
        <v/>
      </c>
    </row>
    <row r="151">
      <c r="A151" s="7" t="n"/>
      <c r="B151" s="7" t="n"/>
      <c r="C151" s="7" t="n"/>
      <c r="D151" s="8" t="n"/>
      <c r="E151" s="8" t="n"/>
      <c r="F151" s="7" t="n"/>
      <c r="G151" s="7" t="n"/>
      <c r="H151" s="7" t="n"/>
      <c r="I151" s="7" t="n"/>
      <c r="J151" s="9">
        <f>IF($E151="","",$C$3-$E151)</f>
        <v/>
      </c>
      <c r="K151" s="9">
        <f>IF(OR($D151="",$E151="",$F151&lt;2),"",ROUND(($E151-$D151)/($F151-1),0))</f>
        <v/>
      </c>
      <c r="L151" s="9">
        <f>IF($E151="","",IF($C$3-$E151&gt;$F$3,"失客",IF(AND($K151&lt;&gt;"",$C$3-$E151&gt;$K151*1.5),"間隔が延びている","継続")))</f>
        <v/>
      </c>
    </row>
    <row r="152">
      <c r="A152" s="7" t="n"/>
      <c r="B152" s="7" t="n"/>
      <c r="C152" s="7" t="n"/>
      <c r="D152" s="8" t="n"/>
      <c r="E152" s="8" t="n"/>
      <c r="F152" s="7" t="n"/>
      <c r="G152" s="7" t="n"/>
      <c r="H152" s="7" t="n"/>
      <c r="I152" s="7" t="n"/>
      <c r="J152" s="9">
        <f>IF($E152="","",$C$3-$E152)</f>
        <v/>
      </c>
      <c r="K152" s="9">
        <f>IF(OR($D152="",$E152="",$F152&lt;2),"",ROUND(($E152-$D152)/($F152-1),0))</f>
        <v/>
      </c>
      <c r="L152" s="9">
        <f>IF($E152="","",IF($C$3-$E152&gt;$F$3,"失客",IF(AND($K152&lt;&gt;"",$C$3-$E152&gt;$K152*1.5),"間隔が延びている","継続")))</f>
        <v/>
      </c>
    </row>
    <row r="153">
      <c r="A153" s="7" t="n"/>
      <c r="B153" s="7" t="n"/>
      <c r="C153" s="7" t="n"/>
      <c r="D153" s="8" t="n"/>
      <c r="E153" s="8" t="n"/>
      <c r="F153" s="7" t="n"/>
      <c r="G153" s="7" t="n"/>
      <c r="H153" s="7" t="n"/>
      <c r="I153" s="7" t="n"/>
      <c r="J153" s="9">
        <f>IF($E153="","",$C$3-$E153)</f>
        <v/>
      </c>
      <c r="K153" s="9">
        <f>IF(OR($D153="",$E153="",$F153&lt;2),"",ROUND(($E153-$D153)/($F153-1),0))</f>
        <v/>
      </c>
      <c r="L153" s="9">
        <f>IF($E153="","",IF($C$3-$E153&gt;$F$3,"失客",IF(AND($K153&lt;&gt;"",$C$3-$E153&gt;$K153*1.5),"間隔が延びている","継続")))</f>
        <v/>
      </c>
    </row>
    <row r="154">
      <c r="A154" s="7" t="n"/>
      <c r="B154" s="7" t="n"/>
      <c r="C154" s="7" t="n"/>
      <c r="D154" s="8" t="n"/>
      <c r="E154" s="8" t="n"/>
      <c r="F154" s="7" t="n"/>
      <c r="G154" s="7" t="n"/>
      <c r="H154" s="7" t="n"/>
      <c r="I154" s="7" t="n"/>
      <c r="J154" s="9">
        <f>IF($E154="","",$C$3-$E154)</f>
        <v/>
      </c>
      <c r="K154" s="9">
        <f>IF(OR($D154="",$E154="",$F154&lt;2),"",ROUND(($E154-$D154)/($F154-1),0))</f>
        <v/>
      </c>
      <c r="L154" s="9">
        <f>IF($E154="","",IF($C$3-$E154&gt;$F$3,"失客",IF(AND($K154&lt;&gt;"",$C$3-$E154&gt;$K154*1.5),"間隔が延びている","継続")))</f>
        <v/>
      </c>
    </row>
    <row r="155">
      <c r="A155" s="7" t="n"/>
      <c r="B155" s="7" t="n"/>
      <c r="C155" s="7" t="n"/>
      <c r="D155" s="8" t="n"/>
      <c r="E155" s="8" t="n"/>
      <c r="F155" s="7" t="n"/>
      <c r="G155" s="7" t="n"/>
      <c r="H155" s="7" t="n"/>
      <c r="I155" s="7" t="n"/>
      <c r="J155" s="9">
        <f>IF($E155="","",$C$3-$E155)</f>
        <v/>
      </c>
      <c r="K155" s="9">
        <f>IF(OR($D155="",$E155="",$F155&lt;2),"",ROUND(($E155-$D155)/($F155-1),0))</f>
        <v/>
      </c>
      <c r="L155" s="9">
        <f>IF($E155="","",IF($C$3-$E155&gt;$F$3,"失客",IF(AND($K155&lt;&gt;"",$C$3-$E155&gt;$K155*1.5),"間隔が延びている","継続")))</f>
        <v/>
      </c>
    </row>
    <row r="156">
      <c r="A156" s="7" t="n"/>
      <c r="B156" s="7" t="n"/>
      <c r="C156" s="7" t="n"/>
      <c r="D156" s="8" t="n"/>
      <c r="E156" s="8" t="n"/>
      <c r="F156" s="7" t="n"/>
      <c r="G156" s="7" t="n"/>
      <c r="H156" s="7" t="n"/>
      <c r="I156" s="7" t="n"/>
      <c r="J156" s="9">
        <f>IF($E156="","",$C$3-$E156)</f>
        <v/>
      </c>
      <c r="K156" s="9">
        <f>IF(OR($D156="",$E156="",$F156&lt;2),"",ROUND(($E156-$D156)/($F156-1),0))</f>
        <v/>
      </c>
      <c r="L156" s="9">
        <f>IF($E156="","",IF($C$3-$E156&gt;$F$3,"失客",IF(AND($K156&lt;&gt;"",$C$3-$E156&gt;$K156*1.5),"間隔が延びている","継続")))</f>
        <v/>
      </c>
    </row>
    <row r="157">
      <c r="A157" s="7" t="n"/>
      <c r="B157" s="7" t="n"/>
      <c r="C157" s="7" t="n"/>
      <c r="D157" s="8" t="n"/>
      <c r="E157" s="8" t="n"/>
      <c r="F157" s="7" t="n"/>
      <c r="G157" s="7" t="n"/>
      <c r="H157" s="7" t="n"/>
      <c r="I157" s="7" t="n"/>
      <c r="J157" s="9">
        <f>IF($E157="","",$C$3-$E157)</f>
        <v/>
      </c>
      <c r="K157" s="9">
        <f>IF(OR($D157="",$E157="",$F157&lt;2),"",ROUND(($E157-$D157)/($F157-1),0))</f>
        <v/>
      </c>
      <c r="L157" s="9">
        <f>IF($E157="","",IF($C$3-$E157&gt;$F$3,"失客",IF(AND($K157&lt;&gt;"",$C$3-$E157&gt;$K157*1.5),"間隔が延びている","継続")))</f>
        <v/>
      </c>
    </row>
    <row r="158">
      <c r="A158" s="7" t="n"/>
      <c r="B158" s="7" t="n"/>
      <c r="C158" s="7" t="n"/>
      <c r="D158" s="8" t="n"/>
      <c r="E158" s="8" t="n"/>
      <c r="F158" s="7" t="n"/>
      <c r="G158" s="7" t="n"/>
      <c r="H158" s="7" t="n"/>
      <c r="I158" s="7" t="n"/>
      <c r="J158" s="9">
        <f>IF($E158="","",$C$3-$E158)</f>
        <v/>
      </c>
      <c r="K158" s="9">
        <f>IF(OR($D158="",$E158="",$F158&lt;2),"",ROUND(($E158-$D158)/($F158-1),0))</f>
        <v/>
      </c>
      <c r="L158" s="9">
        <f>IF($E158="","",IF($C$3-$E158&gt;$F$3,"失客",IF(AND($K158&lt;&gt;"",$C$3-$E158&gt;$K158*1.5),"間隔が延びている","継続")))</f>
        <v/>
      </c>
    </row>
    <row r="159">
      <c r="A159" s="7" t="n"/>
      <c r="B159" s="7" t="n"/>
      <c r="C159" s="7" t="n"/>
      <c r="D159" s="8" t="n"/>
      <c r="E159" s="8" t="n"/>
      <c r="F159" s="7" t="n"/>
      <c r="G159" s="7" t="n"/>
      <c r="H159" s="7" t="n"/>
      <c r="I159" s="7" t="n"/>
      <c r="J159" s="9">
        <f>IF($E159="","",$C$3-$E159)</f>
        <v/>
      </c>
      <c r="K159" s="9">
        <f>IF(OR($D159="",$E159="",$F159&lt;2),"",ROUND(($E159-$D159)/($F159-1),0))</f>
        <v/>
      </c>
      <c r="L159" s="9">
        <f>IF($E159="","",IF($C$3-$E159&gt;$F$3,"失客",IF(AND($K159&lt;&gt;"",$C$3-$E159&gt;$K159*1.5),"間隔が延びている","継続")))</f>
        <v/>
      </c>
    </row>
    <row r="160">
      <c r="A160" s="7" t="n"/>
      <c r="B160" s="7" t="n"/>
      <c r="C160" s="7" t="n"/>
      <c r="D160" s="8" t="n"/>
      <c r="E160" s="8" t="n"/>
      <c r="F160" s="7" t="n"/>
      <c r="G160" s="7" t="n"/>
      <c r="H160" s="7" t="n"/>
      <c r="I160" s="7" t="n"/>
      <c r="J160" s="9">
        <f>IF($E160="","",$C$3-$E160)</f>
        <v/>
      </c>
      <c r="K160" s="9">
        <f>IF(OR($D160="",$E160="",$F160&lt;2),"",ROUND(($E160-$D160)/($F160-1),0))</f>
        <v/>
      </c>
      <c r="L160" s="9">
        <f>IF($E160="","",IF($C$3-$E160&gt;$F$3,"失客",IF(AND($K160&lt;&gt;"",$C$3-$E160&gt;$K160*1.5),"間隔が延びている","継続")))</f>
        <v/>
      </c>
    </row>
    <row r="161">
      <c r="A161" s="7" t="n"/>
      <c r="B161" s="7" t="n"/>
      <c r="C161" s="7" t="n"/>
      <c r="D161" s="8" t="n"/>
      <c r="E161" s="8" t="n"/>
      <c r="F161" s="7" t="n"/>
      <c r="G161" s="7" t="n"/>
      <c r="H161" s="7" t="n"/>
      <c r="I161" s="7" t="n"/>
      <c r="J161" s="9">
        <f>IF($E161="","",$C$3-$E161)</f>
        <v/>
      </c>
      <c r="K161" s="9">
        <f>IF(OR($D161="",$E161="",$F161&lt;2),"",ROUND(($E161-$D161)/($F161-1),0))</f>
        <v/>
      </c>
      <c r="L161" s="9">
        <f>IF($E161="","",IF($C$3-$E161&gt;$F$3,"失客",IF(AND($K161&lt;&gt;"",$C$3-$E161&gt;$K161*1.5),"間隔が延びている","継続")))</f>
        <v/>
      </c>
    </row>
    <row r="162">
      <c r="A162" s="7" t="n"/>
      <c r="B162" s="7" t="n"/>
      <c r="C162" s="7" t="n"/>
      <c r="D162" s="8" t="n"/>
      <c r="E162" s="8" t="n"/>
      <c r="F162" s="7" t="n"/>
      <c r="G162" s="7" t="n"/>
      <c r="H162" s="7" t="n"/>
      <c r="I162" s="7" t="n"/>
      <c r="J162" s="9">
        <f>IF($E162="","",$C$3-$E162)</f>
        <v/>
      </c>
      <c r="K162" s="9">
        <f>IF(OR($D162="",$E162="",$F162&lt;2),"",ROUND(($E162-$D162)/($F162-1),0))</f>
        <v/>
      </c>
      <c r="L162" s="9">
        <f>IF($E162="","",IF($C$3-$E162&gt;$F$3,"失客",IF(AND($K162&lt;&gt;"",$C$3-$E162&gt;$K162*1.5),"間隔が延びている","継続")))</f>
        <v/>
      </c>
    </row>
    <row r="163">
      <c r="A163" s="7" t="n"/>
      <c r="B163" s="7" t="n"/>
      <c r="C163" s="7" t="n"/>
      <c r="D163" s="8" t="n"/>
      <c r="E163" s="8" t="n"/>
      <c r="F163" s="7" t="n"/>
      <c r="G163" s="7" t="n"/>
      <c r="H163" s="7" t="n"/>
      <c r="I163" s="7" t="n"/>
      <c r="J163" s="9">
        <f>IF($E163="","",$C$3-$E163)</f>
        <v/>
      </c>
      <c r="K163" s="9">
        <f>IF(OR($D163="",$E163="",$F163&lt;2),"",ROUND(($E163-$D163)/($F163-1),0))</f>
        <v/>
      </c>
      <c r="L163" s="9">
        <f>IF($E163="","",IF($C$3-$E163&gt;$F$3,"失客",IF(AND($K163&lt;&gt;"",$C$3-$E163&gt;$K163*1.5),"間隔が延びている","継続")))</f>
        <v/>
      </c>
    </row>
    <row r="164">
      <c r="A164" s="7" t="n"/>
      <c r="B164" s="7" t="n"/>
      <c r="C164" s="7" t="n"/>
      <c r="D164" s="8" t="n"/>
      <c r="E164" s="8" t="n"/>
      <c r="F164" s="7" t="n"/>
      <c r="G164" s="7" t="n"/>
      <c r="H164" s="7" t="n"/>
      <c r="I164" s="7" t="n"/>
      <c r="J164" s="9">
        <f>IF($E164="","",$C$3-$E164)</f>
        <v/>
      </c>
      <c r="K164" s="9">
        <f>IF(OR($D164="",$E164="",$F164&lt;2),"",ROUND(($E164-$D164)/($F164-1),0))</f>
        <v/>
      </c>
      <c r="L164" s="9">
        <f>IF($E164="","",IF($C$3-$E164&gt;$F$3,"失客",IF(AND($K164&lt;&gt;"",$C$3-$E164&gt;$K164*1.5),"間隔が延びている","継続")))</f>
        <v/>
      </c>
    </row>
    <row r="165">
      <c r="A165" s="7" t="n"/>
      <c r="B165" s="7" t="n"/>
      <c r="C165" s="7" t="n"/>
      <c r="D165" s="8" t="n"/>
      <c r="E165" s="8" t="n"/>
      <c r="F165" s="7" t="n"/>
      <c r="G165" s="7" t="n"/>
      <c r="H165" s="7" t="n"/>
      <c r="I165" s="7" t="n"/>
      <c r="J165" s="9">
        <f>IF($E165="","",$C$3-$E165)</f>
        <v/>
      </c>
      <c r="K165" s="9">
        <f>IF(OR($D165="",$E165="",$F165&lt;2),"",ROUND(($E165-$D165)/($F165-1),0))</f>
        <v/>
      </c>
      <c r="L165" s="9">
        <f>IF($E165="","",IF($C$3-$E165&gt;$F$3,"失客",IF(AND($K165&lt;&gt;"",$C$3-$E165&gt;$K165*1.5),"間隔が延びている","継続")))</f>
        <v/>
      </c>
    </row>
    <row r="166">
      <c r="A166" s="7" t="n"/>
      <c r="B166" s="7" t="n"/>
      <c r="C166" s="7" t="n"/>
      <c r="D166" s="8" t="n"/>
      <c r="E166" s="8" t="n"/>
      <c r="F166" s="7" t="n"/>
      <c r="G166" s="7" t="n"/>
      <c r="H166" s="7" t="n"/>
      <c r="I166" s="7" t="n"/>
      <c r="J166" s="9">
        <f>IF($E166="","",$C$3-$E166)</f>
        <v/>
      </c>
      <c r="K166" s="9">
        <f>IF(OR($D166="",$E166="",$F166&lt;2),"",ROUND(($E166-$D166)/($F166-1),0))</f>
        <v/>
      </c>
      <c r="L166" s="9">
        <f>IF($E166="","",IF($C$3-$E166&gt;$F$3,"失客",IF(AND($K166&lt;&gt;"",$C$3-$E166&gt;$K166*1.5),"間隔が延びている","継続")))</f>
        <v/>
      </c>
    </row>
    <row r="167">
      <c r="A167" s="7" t="n"/>
      <c r="B167" s="7" t="n"/>
      <c r="C167" s="7" t="n"/>
      <c r="D167" s="8" t="n"/>
      <c r="E167" s="8" t="n"/>
      <c r="F167" s="7" t="n"/>
      <c r="G167" s="7" t="n"/>
      <c r="H167" s="7" t="n"/>
      <c r="I167" s="7" t="n"/>
      <c r="J167" s="9">
        <f>IF($E167="","",$C$3-$E167)</f>
        <v/>
      </c>
      <c r="K167" s="9">
        <f>IF(OR($D167="",$E167="",$F167&lt;2),"",ROUND(($E167-$D167)/($F167-1),0))</f>
        <v/>
      </c>
      <c r="L167" s="9">
        <f>IF($E167="","",IF($C$3-$E167&gt;$F$3,"失客",IF(AND($K167&lt;&gt;"",$C$3-$E167&gt;$K167*1.5),"間隔が延びている","継続")))</f>
        <v/>
      </c>
    </row>
    <row r="168">
      <c r="A168" s="7" t="n"/>
      <c r="B168" s="7" t="n"/>
      <c r="C168" s="7" t="n"/>
      <c r="D168" s="8" t="n"/>
      <c r="E168" s="8" t="n"/>
      <c r="F168" s="7" t="n"/>
      <c r="G168" s="7" t="n"/>
      <c r="H168" s="7" t="n"/>
      <c r="I168" s="7" t="n"/>
      <c r="J168" s="9">
        <f>IF($E168="","",$C$3-$E168)</f>
        <v/>
      </c>
      <c r="K168" s="9">
        <f>IF(OR($D168="",$E168="",$F168&lt;2),"",ROUND(($E168-$D168)/($F168-1),0))</f>
        <v/>
      </c>
      <c r="L168" s="9">
        <f>IF($E168="","",IF($C$3-$E168&gt;$F$3,"失客",IF(AND($K168&lt;&gt;"",$C$3-$E168&gt;$K168*1.5),"間隔が延びている","継続")))</f>
        <v/>
      </c>
    </row>
    <row r="169">
      <c r="A169" s="7" t="n"/>
      <c r="B169" s="7" t="n"/>
      <c r="C169" s="7" t="n"/>
      <c r="D169" s="8" t="n"/>
      <c r="E169" s="8" t="n"/>
      <c r="F169" s="7" t="n"/>
      <c r="G169" s="7" t="n"/>
      <c r="H169" s="7" t="n"/>
      <c r="I169" s="7" t="n"/>
      <c r="J169" s="9">
        <f>IF($E169="","",$C$3-$E169)</f>
        <v/>
      </c>
      <c r="K169" s="9">
        <f>IF(OR($D169="",$E169="",$F169&lt;2),"",ROUND(($E169-$D169)/($F169-1),0))</f>
        <v/>
      </c>
      <c r="L169" s="9">
        <f>IF($E169="","",IF($C$3-$E169&gt;$F$3,"失客",IF(AND($K169&lt;&gt;"",$C$3-$E169&gt;$K169*1.5),"間隔が延びている","継続")))</f>
        <v/>
      </c>
    </row>
    <row r="170">
      <c r="A170" s="7" t="n"/>
      <c r="B170" s="7" t="n"/>
      <c r="C170" s="7" t="n"/>
      <c r="D170" s="8" t="n"/>
      <c r="E170" s="8" t="n"/>
      <c r="F170" s="7" t="n"/>
      <c r="G170" s="7" t="n"/>
      <c r="H170" s="7" t="n"/>
      <c r="I170" s="7" t="n"/>
      <c r="J170" s="9">
        <f>IF($E170="","",$C$3-$E170)</f>
        <v/>
      </c>
      <c r="K170" s="9">
        <f>IF(OR($D170="",$E170="",$F170&lt;2),"",ROUND(($E170-$D170)/($F170-1),0))</f>
        <v/>
      </c>
      <c r="L170" s="9">
        <f>IF($E170="","",IF($C$3-$E170&gt;$F$3,"失客",IF(AND($K170&lt;&gt;"",$C$3-$E170&gt;$K170*1.5),"間隔が延びている","継続")))</f>
        <v/>
      </c>
    </row>
    <row r="171">
      <c r="A171" s="7" t="n"/>
      <c r="B171" s="7" t="n"/>
      <c r="C171" s="7" t="n"/>
      <c r="D171" s="8" t="n"/>
      <c r="E171" s="8" t="n"/>
      <c r="F171" s="7" t="n"/>
      <c r="G171" s="7" t="n"/>
      <c r="H171" s="7" t="n"/>
      <c r="I171" s="7" t="n"/>
      <c r="J171" s="9">
        <f>IF($E171="","",$C$3-$E171)</f>
        <v/>
      </c>
      <c r="K171" s="9">
        <f>IF(OR($D171="",$E171="",$F171&lt;2),"",ROUND(($E171-$D171)/($F171-1),0))</f>
        <v/>
      </c>
      <c r="L171" s="9">
        <f>IF($E171="","",IF($C$3-$E171&gt;$F$3,"失客",IF(AND($K171&lt;&gt;"",$C$3-$E171&gt;$K171*1.5),"間隔が延びている","継続")))</f>
        <v/>
      </c>
    </row>
    <row r="172">
      <c r="A172" s="7" t="n"/>
      <c r="B172" s="7" t="n"/>
      <c r="C172" s="7" t="n"/>
      <c r="D172" s="8" t="n"/>
      <c r="E172" s="8" t="n"/>
      <c r="F172" s="7" t="n"/>
      <c r="G172" s="7" t="n"/>
      <c r="H172" s="7" t="n"/>
      <c r="I172" s="7" t="n"/>
      <c r="J172" s="9">
        <f>IF($E172="","",$C$3-$E172)</f>
        <v/>
      </c>
      <c r="K172" s="9">
        <f>IF(OR($D172="",$E172="",$F172&lt;2),"",ROUND(($E172-$D172)/($F172-1),0))</f>
        <v/>
      </c>
      <c r="L172" s="9">
        <f>IF($E172="","",IF($C$3-$E172&gt;$F$3,"失客",IF(AND($K172&lt;&gt;"",$C$3-$E172&gt;$K172*1.5),"間隔が延びている","継続")))</f>
        <v/>
      </c>
    </row>
    <row r="173">
      <c r="A173" s="7" t="n"/>
      <c r="B173" s="7" t="n"/>
      <c r="C173" s="7" t="n"/>
      <c r="D173" s="8" t="n"/>
      <c r="E173" s="8" t="n"/>
      <c r="F173" s="7" t="n"/>
      <c r="G173" s="7" t="n"/>
      <c r="H173" s="7" t="n"/>
      <c r="I173" s="7" t="n"/>
      <c r="J173" s="9">
        <f>IF($E173="","",$C$3-$E173)</f>
        <v/>
      </c>
      <c r="K173" s="9">
        <f>IF(OR($D173="",$E173="",$F173&lt;2),"",ROUND(($E173-$D173)/($F173-1),0))</f>
        <v/>
      </c>
      <c r="L173" s="9">
        <f>IF($E173="","",IF($C$3-$E173&gt;$F$3,"失客",IF(AND($K173&lt;&gt;"",$C$3-$E173&gt;$K173*1.5),"間隔が延びている","継続")))</f>
        <v/>
      </c>
    </row>
    <row r="174">
      <c r="A174" s="7" t="n"/>
      <c r="B174" s="7" t="n"/>
      <c r="C174" s="7" t="n"/>
      <c r="D174" s="8" t="n"/>
      <c r="E174" s="8" t="n"/>
      <c r="F174" s="7" t="n"/>
      <c r="G174" s="7" t="n"/>
      <c r="H174" s="7" t="n"/>
      <c r="I174" s="7" t="n"/>
      <c r="J174" s="9">
        <f>IF($E174="","",$C$3-$E174)</f>
        <v/>
      </c>
      <c r="K174" s="9">
        <f>IF(OR($D174="",$E174="",$F174&lt;2),"",ROUND(($E174-$D174)/($F174-1),0))</f>
        <v/>
      </c>
      <c r="L174" s="9">
        <f>IF($E174="","",IF($C$3-$E174&gt;$F$3,"失客",IF(AND($K174&lt;&gt;"",$C$3-$E174&gt;$K174*1.5),"間隔が延びている","継続")))</f>
        <v/>
      </c>
    </row>
    <row r="175">
      <c r="A175" s="7" t="n"/>
      <c r="B175" s="7" t="n"/>
      <c r="C175" s="7" t="n"/>
      <c r="D175" s="8" t="n"/>
      <c r="E175" s="8" t="n"/>
      <c r="F175" s="7" t="n"/>
      <c r="G175" s="7" t="n"/>
      <c r="H175" s="7" t="n"/>
      <c r="I175" s="7" t="n"/>
      <c r="J175" s="9">
        <f>IF($E175="","",$C$3-$E175)</f>
        <v/>
      </c>
      <c r="K175" s="9">
        <f>IF(OR($D175="",$E175="",$F175&lt;2),"",ROUND(($E175-$D175)/($F175-1),0))</f>
        <v/>
      </c>
      <c r="L175" s="9">
        <f>IF($E175="","",IF($C$3-$E175&gt;$F$3,"失客",IF(AND($K175&lt;&gt;"",$C$3-$E175&gt;$K175*1.5),"間隔が延びている","継続")))</f>
        <v/>
      </c>
    </row>
    <row r="176">
      <c r="A176" s="7" t="n"/>
      <c r="B176" s="7" t="n"/>
      <c r="C176" s="7" t="n"/>
      <c r="D176" s="8" t="n"/>
      <c r="E176" s="8" t="n"/>
      <c r="F176" s="7" t="n"/>
      <c r="G176" s="7" t="n"/>
      <c r="H176" s="7" t="n"/>
      <c r="I176" s="7" t="n"/>
      <c r="J176" s="9">
        <f>IF($E176="","",$C$3-$E176)</f>
        <v/>
      </c>
      <c r="K176" s="9">
        <f>IF(OR($D176="",$E176="",$F176&lt;2),"",ROUND(($E176-$D176)/($F176-1),0))</f>
        <v/>
      </c>
      <c r="L176" s="9">
        <f>IF($E176="","",IF($C$3-$E176&gt;$F$3,"失客",IF(AND($K176&lt;&gt;"",$C$3-$E176&gt;$K176*1.5),"間隔が延びている","継続")))</f>
        <v/>
      </c>
    </row>
    <row r="177">
      <c r="A177" s="7" t="n"/>
      <c r="B177" s="7" t="n"/>
      <c r="C177" s="7" t="n"/>
      <c r="D177" s="8" t="n"/>
      <c r="E177" s="8" t="n"/>
      <c r="F177" s="7" t="n"/>
      <c r="G177" s="7" t="n"/>
      <c r="H177" s="7" t="n"/>
      <c r="I177" s="7" t="n"/>
      <c r="J177" s="9">
        <f>IF($E177="","",$C$3-$E177)</f>
        <v/>
      </c>
      <c r="K177" s="9">
        <f>IF(OR($D177="",$E177="",$F177&lt;2),"",ROUND(($E177-$D177)/($F177-1),0))</f>
        <v/>
      </c>
      <c r="L177" s="9">
        <f>IF($E177="","",IF($C$3-$E177&gt;$F$3,"失客",IF(AND($K177&lt;&gt;"",$C$3-$E177&gt;$K177*1.5),"間隔が延びている","継続")))</f>
        <v/>
      </c>
    </row>
    <row r="178">
      <c r="A178" s="7" t="n"/>
      <c r="B178" s="7" t="n"/>
      <c r="C178" s="7" t="n"/>
      <c r="D178" s="8" t="n"/>
      <c r="E178" s="8" t="n"/>
      <c r="F178" s="7" t="n"/>
      <c r="G178" s="7" t="n"/>
      <c r="H178" s="7" t="n"/>
      <c r="I178" s="7" t="n"/>
      <c r="J178" s="9">
        <f>IF($E178="","",$C$3-$E178)</f>
        <v/>
      </c>
      <c r="K178" s="9">
        <f>IF(OR($D178="",$E178="",$F178&lt;2),"",ROUND(($E178-$D178)/($F178-1),0))</f>
        <v/>
      </c>
      <c r="L178" s="9">
        <f>IF($E178="","",IF($C$3-$E178&gt;$F$3,"失客",IF(AND($K178&lt;&gt;"",$C$3-$E178&gt;$K178*1.5),"間隔が延びている","継続")))</f>
        <v/>
      </c>
    </row>
    <row r="179">
      <c r="A179" s="7" t="n"/>
      <c r="B179" s="7" t="n"/>
      <c r="C179" s="7" t="n"/>
      <c r="D179" s="8" t="n"/>
      <c r="E179" s="8" t="n"/>
      <c r="F179" s="7" t="n"/>
      <c r="G179" s="7" t="n"/>
      <c r="H179" s="7" t="n"/>
      <c r="I179" s="7" t="n"/>
      <c r="J179" s="9">
        <f>IF($E179="","",$C$3-$E179)</f>
        <v/>
      </c>
      <c r="K179" s="9">
        <f>IF(OR($D179="",$E179="",$F179&lt;2),"",ROUND(($E179-$D179)/($F179-1),0))</f>
        <v/>
      </c>
      <c r="L179" s="9">
        <f>IF($E179="","",IF($C$3-$E179&gt;$F$3,"失客",IF(AND($K179&lt;&gt;"",$C$3-$E179&gt;$K179*1.5),"間隔が延びている","継続")))</f>
        <v/>
      </c>
    </row>
    <row r="180">
      <c r="A180" s="7" t="n"/>
      <c r="B180" s="7" t="n"/>
      <c r="C180" s="7" t="n"/>
      <c r="D180" s="8" t="n"/>
      <c r="E180" s="8" t="n"/>
      <c r="F180" s="7" t="n"/>
      <c r="G180" s="7" t="n"/>
      <c r="H180" s="7" t="n"/>
      <c r="I180" s="7" t="n"/>
      <c r="J180" s="9">
        <f>IF($E180="","",$C$3-$E180)</f>
        <v/>
      </c>
      <c r="K180" s="9">
        <f>IF(OR($D180="",$E180="",$F180&lt;2),"",ROUND(($E180-$D180)/($F180-1),0))</f>
        <v/>
      </c>
      <c r="L180" s="9">
        <f>IF($E180="","",IF($C$3-$E180&gt;$F$3,"失客",IF(AND($K180&lt;&gt;"",$C$3-$E180&gt;$K180*1.5),"間隔が延びている","継続")))</f>
        <v/>
      </c>
    </row>
    <row r="181">
      <c r="A181" s="7" t="n"/>
      <c r="B181" s="7" t="n"/>
      <c r="C181" s="7" t="n"/>
      <c r="D181" s="8" t="n"/>
      <c r="E181" s="8" t="n"/>
      <c r="F181" s="7" t="n"/>
      <c r="G181" s="7" t="n"/>
      <c r="H181" s="7" t="n"/>
      <c r="I181" s="7" t="n"/>
      <c r="J181" s="9">
        <f>IF($E181="","",$C$3-$E181)</f>
        <v/>
      </c>
      <c r="K181" s="9">
        <f>IF(OR($D181="",$E181="",$F181&lt;2),"",ROUND(($E181-$D181)/($F181-1),0))</f>
        <v/>
      </c>
      <c r="L181" s="9">
        <f>IF($E181="","",IF($C$3-$E181&gt;$F$3,"失客",IF(AND($K181&lt;&gt;"",$C$3-$E181&gt;$K181*1.5),"間隔が延びている","継続")))</f>
        <v/>
      </c>
    </row>
    <row r="182">
      <c r="A182" s="7" t="n"/>
      <c r="B182" s="7" t="n"/>
      <c r="C182" s="7" t="n"/>
      <c r="D182" s="8" t="n"/>
      <c r="E182" s="8" t="n"/>
      <c r="F182" s="7" t="n"/>
      <c r="G182" s="7" t="n"/>
      <c r="H182" s="7" t="n"/>
      <c r="I182" s="7" t="n"/>
      <c r="J182" s="9">
        <f>IF($E182="","",$C$3-$E182)</f>
        <v/>
      </c>
      <c r="K182" s="9">
        <f>IF(OR($D182="",$E182="",$F182&lt;2),"",ROUND(($E182-$D182)/($F182-1),0))</f>
        <v/>
      </c>
      <c r="L182" s="9">
        <f>IF($E182="","",IF($C$3-$E182&gt;$F$3,"失客",IF(AND($K182&lt;&gt;"",$C$3-$E182&gt;$K182*1.5),"間隔が延びている","継続")))</f>
        <v/>
      </c>
    </row>
    <row r="183">
      <c r="A183" s="7" t="n"/>
      <c r="B183" s="7" t="n"/>
      <c r="C183" s="7" t="n"/>
      <c r="D183" s="8" t="n"/>
      <c r="E183" s="8" t="n"/>
      <c r="F183" s="7" t="n"/>
      <c r="G183" s="7" t="n"/>
      <c r="H183" s="7" t="n"/>
      <c r="I183" s="7" t="n"/>
      <c r="J183" s="9">
        <f>IF($E183="","",$C$3-$E183)</f>
        <v/>
      </c>
      <c r="K183" s="9">
        <f>IF(OR($D183="",$E183="",$F183&lt;2),"",ROUND(($E183-$D183)/($F183-1),0))</f>
        <v/>
      </c>
      <c r="L183" s="9">
        <f>IF($E183="","",IF($C$3-$E183&gt;$F$3,"失客",IF(AND($K183&lt;&gt;"",$C$3-$E183&gt;$K183*1.5),"間隔が延びている","継続")))</f>
        <v/>
      </c>
    </row>
    <row r="184">
      <c r="A184" s="7" t="n"/>
      <c r="B184" s="7" t="n"/>
      <c r="C184" s="7" t="n"/>
      <c r="D184" s="8" t="n"/>
      <c r="E184" s="8" t="n"/>
      <c r="F184" s="7" t="n"/>
      <c r="G184" s="7" t="n"/>
      <c r="H184" s="7" t="n"/>
      <c r="I184" s="7" t="n"/>
      <c r="J184" s="9">
        <f>IF($E184="","",$C$3-$E184)</f>
        <v/>
      </c>
      <c r="K184" s="9">
        <f>IF(OR($D184="",$E184="",$F184&lt;2),"",ROUND(($E184-$D184)/($F184-1),0))</f>
        <v/>
      </c>
      <c r="L184" s="9">
        <f>IF($E184="","",IF($C$3-$E184&gt;$F$3,"失客",IF(AND($K184&lt;&gt;"",$C$3-$E184&gt;$K184*1.5),"間隔が延びている","継続")))</f>
        <v/>
      </c>
    </row>
    <row r="185">
      <c r="A185" s="7" t="n"/>
      <c r="B185" s="7" t="n"/>
      <c r="C185" s="7" t="n"/>
      <c r="D185" s="8" t="n"/>
      <c r="E185" s="8" t="n"/>
      <c r="F185" s="7" t="n"/>
      <c r="G185" s="7" t="n"/>
      <c r="H185" s="7" t="n"/>
      <c r="I185" s="7" t="n"/>
      <c r="J185" s="9">
        <f>IF($E185="","",$C$3-$E185)</f>
        <v/>
      </c>
      <c r="K185" s="9">
        <f>IF(OR($D185="",$E185="",$F185&lt;2),"",ROUND(($E185-$D185)/($F185-1),0))</f>
        <v/>
      </c>
      <c r="L185" s="9">
        <f>IF($E185="","",IF($C$3-$E185&gt;$F$3,"失客",IF(AND($K185&lt;&gt;"",$C$3-$E185&gt;$K185*1.5),"間隔が延びている","継続")))</f>
        <v/>
      </c>
    </row>
    <row r="186">
      <c r="A186" s="7" t="n"/>
      <c r="B186" s="7" t="n"/>
      <c r="C186" s="7" t="n"/>
      <c r="D186" s="8" t="n"/>
      <c r="E186" s="8" t="n"/>
      <c r="F186" s="7" t="n"/>
      <c r="G186" s="7" t="n"/>
      <c r="H186" s="7" t="n"/>
      <c r="I186" s="7" t="n"/>
      <c r="J186" s="9">
        <f>IF($E186="","",$C$3-$E186)</f>
        <v/>
      </c>
      <c r="K186" s="9">
        <f>IF(OR($D186="",$E186="",$F186&lt;2),"",ROUND(($E186-$D186)/($F186-1),0))</f>
        <v/>
      </c>
      <c r="L186" s="9">
        <f>IF($E186="","",IF($C$3-$E186&gt;$F$3,"失客",IF(AND($K186&lt;&gt;"",$C$3-$E186&gt;$K186*1.5),"間隔が延びている","継続")))</f>
        <v/>
      </c>
    </row>
    <row r="187">
      <c r="A187" s="7" t="n"/>
      <c r="B187" s="7" t="n"/>
      <c r="C187" s="7" t="n"/>
      <c r="D187" s="8" t="n"/>
      <c r="E187" s="8" t="n"/>
      <c r="F187" s="7" t="n"/>
      <c r="G187" s="7" t="n"/>
      <c r="H187" s="7" t="n"/>
      <c r="I187" s="7" t="n"/>
      <c r="J187" s="9">
        <f>IF($E187="","",$C$3-$E187)</f>
        <v/>
      </c>
      <c r="K187" s="9">
        <f>IF(OR($D187="",$E187="",$F187&lt;2),"",ROUND(($E187-$D187)/($F187-1),0))</f>
        <v/>
      </c>
      <c r="L187" s="9">
        <f>IF($E187="","",IF($C$3-$E187&gt;$F$3,"失客",IF(AND($K187&lt;&gt;"",$C$3-$E187&gt;$K187*1.5),"間隔が延びている","継続")))</f>
        <v/>
      </c>
    </row>
    <row r="188">
      <c r="A188" s="7" t="n"/>
      <c r="B188" s="7" t="n"/>
      <c r="C188" s="7" t="n"/>
      <c r="D188" s="8" t="n"/>
      <c r="E188" s="8" t="n"/>
      <c r="F188" s="7" t="n"/>
      <c r="G188" s="7" t="n"/>
      <c r="H188" s="7" t="n"/>
      <c r="I188" s="7" t="n"/>
      <c r="J188" s="9">
        <f>IF($E188="","",$C$3-$E188)</f>
        <v/>
      </c>
      <c r="K188" s="9">
        <f>IF(OR($D188="",$E188="",$F188&lt;2),"",ROUND(($E188-$D188)/($F188-1),0))</f>
        <v/>
      </c>
      <c r="L188" s="9">
        <f>IF($E188="","",IF($C$3-$E188&gt;$F$3,"失客",IF(AND($K188&lt;&gt;"",$C$3-$E188&gt;$K188*1.5),"間隔が延びている","継続")))</f>
        <v/>
      </c>
    </row>
    <row r="189">
      <c r="A189" s="7" t="n"/>
      <c r="B189" s="7" t="n"/>
      <c r="C189" s="7" t="n"/>
      <c r="D189" s="8" t="n"/>
      <c r="E189" s="8" t="n"/>
      <c r="F189" s="7" t="n"/>
      <c r="G189" s="7" t="n"/>
      <c r="H189" s="7" t="n"/>
      <c r="I189" s="7" t="n"/>
      <c r="J189" s="9">
        <f>IF($E189="","",$C$3-$E189)</f>
        <v/>
      </c>
      <c r="K189" s="9">
        <f>IF(OR($D189="",$E189="",$F189&lt;2),"",ROUND(($E189-$D189)/($F189-1),0))</f>
        <v/>
      </c>
      <c r="L189" s="9">
        <f>IF($E189="","",IF($C$3-$E189&gt;$F$3,"失客",IF(AND($K189&lt;&gt;"",$C$3-$E189&gt;$K189*1.5),"間隔が延びている","継続")))</f>
        <v/>
      </c>
    </row>
    <row r="190">
      <c r="A190" s="7" t="n"/>
      <c r="B190" s="7" t="n"/>
      <c r="C190" s="7" t="n"/>
      <c r="D190" s="8" t="n"/>
      <c r="E190" s="8" t="n"/>
      <c r="F190" s="7" t="n"/>
      <c r="G190" s="7" t="n"/>
      <c r="H190" s="7" t="n"/>
      <c r="I190" s="7" t="n"/>
      <c r="J190" s="9">
        <f>IF($E190="","",$C$3-$E190)</f>
        <v/>
      </c>
      <c r="K190" s="9">
        <f>IF(OR($D190="",$E190="",$F190&lt;2),"",ROUND(($E190-$D190)/($F190-1),0))</f>
        <v/>
      </c>
      <c r="L190" s="9">
        <f>IF($E190="","",IF($C$3-$E190&gt;$F$3,"失客",IF(AND($K190&lt;&gt;"",$C$3-$E190&gt;$K190*1.5),"間隔が延びている","継続")))</f>
        <v/>
      </c>
    </row>
    <row r="191">
      <c r="A191" s="7" t="n"/>
      <c r="B191" s="7" t="n"/>
      <c r="C191" s="7" t="n"/>
      <c r="D191" s="8" t="n"/>
      <c r="E191" s="8" t="n"/>
      <c r="F191" s="7" t="n"/>
      <c r="G191" s="7" t="n"/>
      <c r="H191" s="7" t="n"/>
      <c r="I191" s="7" t="n"/>
      <c r="J191" s="9">
        <f>IF($E191="","",$C$3-$E191)</f>
        <v/>
      </c>
      <c r="K191" s="9">
        <f>IF(OR($D191="",$E191="",$F191&lt;2),"",ROUND(($E191-$D191)/($F191-1),0))</f>
        <v/>
      </c>
      <c r="L191" s="9">
        <f>IF($E191="","",IF($C$3-$E191&gt;$F$3,"失客",IF(AND($K191&lt;&gt;"",$C$3-$E191&gt;$K191*1.5),"間隔が延びている","継続")))</f>
        <v/>
      </c>
    </row>
    <row r="192">
      <c r="A192" s="7" t="n"/>
      <c r="B192" s="7" t="n"/>
      <c r="C192" s="7" t="n"/>
      <c r="D192" s="8" t="n"/>
      <c r="E192" s="8" t="n"/>
      <c r="F192" s="7" t="n"/>
      <c r="G192" s="7" t="n"/>
      <c r="H192" s="7" t="n"/>
      <c r="I192" s="7" t="n"/>
      <c r="J192" s="9">
        <f>IF($E192="","",$C$3-$E192)</f>
        <v/>
      </c>
      <c r="K192" s="9">
        <f>IF(OR($D192="",$E192="",$F192&lt;2),"",ROUND(($E192-$D192)/($F192-1),0))</f>
        <v/>
      </c>
      <c r="L192" s="9">
        <f>IF($E192="","",IF($C$3-$E192&gt;$F$3,"失客",IF(AND($K192&lt;&gt;"",$C$3-$E192&gt;$K192*1.5),"間隔が延びている","継続")))</f>
        <v/>
      </c>
    </row>
    <row r="193">
      <c r="A193" s="7" t="n"/>
      <c r="B193" s="7" t="n"/>
      <c r="C193" s="7" t="n"/>
      <c r="D193" s="8" t="n"/>
      <c r="E193" s="8" t="n"/>
      <c r="F193" s="7" t="n"/>
      <c r="G193" s="7" t="n"/>
      <c r="H193" s="7" t="n"/>
      <c r="I193" s="7" t="n"/>
      <c r="J193" s="9">
        <f>IF($E193="","",$C$3-$E193)</f>
        <v/>
      </c>
      <c r="K193" s="9">
        <f>IF(OR($D193="",$E193="",$F193&lt;2),"",ROUND(($E193-$D193)/($F193-1),0))</f>
        <v/>
      </c>
      <c r="L193" s="9">
        <f>IF($E193="","",IF($C$3-$E193&gt;$F$3,"失客",IF(AND($K193&lt;&gt;"",$C$3-$E193&gt;$K193*1.5),"間隔が延びている","継続")))</f>
        <v/>
      </c>
    </row>
    <row r="194">
      <c r="A194" s="7" t="n"/>
      <c r="B194" s="7" t="n"/>
      <c r="C194" s="7" t="n"/>
      <c r="D194" s="8" t="n"/>
      <c r="E194" s="8" t="n"/>
      <c r="F194" s="7" t="n"/>
      <c r="G194" s="7" t="n"/>
      <c r="H194" s="7" t="n"/>
      <c r="I194" s="7" t="n"/>
      <c r="J194" s="9">
        <f>IF($E194="","",$C$3-$E194)</f>
        <v/>
      </c>
      <c r="K194" s="9">
        <f>IF(OR($D194="",$E194="",$F194&lt;2),"",ROUND(($E194-$D194)/($F194-1),0))</f>
        <v/>
      </c>
      <c r="L194" s="9">
        <f>IF($E194="","",IF($C$3-$E194&gt;$F$3,"失客",IF(AND($K194&lt;&gt;"",$C$3-$E194&gt;$K194*1.5),"間隔が延びている","継続")))</f>
        <v/>
      </c>
    </row>
    <row r="195">
      <c r="A195" s="7" t="n"/>
      <c r="B195" s="7" t="n"/>
      <c r="C195" s="7" t="n"/>
      <c r="D195" s="8" t="n"/>
      <c r="E195" s="8" t="n"/>
      <c r="F195" s="7" t="n"/>
      <c r="G195" s="7" t="n"/>
      <c r="H195" s="7" t="n"/>
      <c r="I195" s="7" t="n"/>
      <c r="J195" s="9">
        <f>IF($E195="","",$C$3-$E195)</f>
        <v/>
      </c>
      <c r="K195" s="9">
        <f>IF(OR($D195="",$E195="",$F195&lt;2),"",ROUND(($E195-$D195)/($F195-1),0))</f>
        <v/>
      </c>
      <c r="L195" s="9">
        <f>IF($E195="","",IF($C$3-$E195&gt;$F$3,"失客",IF(AND($K195&lt;&gt;"",$C$3-$E195&gt;$K195*1.5),"間隔が延びている","継続")))</f>
        <v/>
      </c>
    </row>
    <row r="196">
      <c r="A196" s="7" t="n"/>
      <c r="B196" s="7" t="n"/>
      <c r="C196" s="7" t="n"/>
      <c r="D196" s="8" t="n"/>
      <c r="E196" s="8" t="n"/>
      <c r="F196" s="7" t="n"/>
      <c r="G196" s="7" t="n"/>
      <c r="H196" s="7" t="n"/>
      <c r="I196" s="7" t="n"/>
      <c r="J196" s="9">
        <f>IF($E196="","",$C$3-$E196)</f>
        <v/>
      </c>
      <c r="K196" s="9">
        <f>IF(OR($D196="",$E196="",$F196&lt;2),"",ROUND(($E196-$D196)/($F196-1),0))</f>
        <v/>
      </c>
      <c r="L196" s="9">
        <f>IF($E196="","",IF($C$3-$E196&gt;$F$3,"失客",IF(AND($K196&lt;&gt;"",$C$3-$E196&gt;$K196*1.5),"間隔が延びている","継続")))</f>
        <v/>
      </c>
    </row>
    <row r="197">
      <c r="A197" s="7" t="n"/>
      <c r="B197" s="7" t="n"/>
      <c r="C197" s="7" t="n"/>
      <c r="D197" s="8" t="n"/>
      <c r="E197" s="8" t="n"/>
      <c r="F197" s="7" t="n"/>
      <c r="G197" s="7" t="n"/>
      <c r="H197" s="7" t="n"/>
      <c r="I197" s="7" t="n"/>
      <c r="J197" s="9">
        <f>IF($E197="","",$C$3-$E197)</f>
        <v/>
      </c>
      <c r="K197" s="9">
        <f>IF(OR($D197="",$E197="",$F197&lt;2),"",ROUND(($E197-$D197)/($F197-1),0))</f>
        <v/>
      </c>
      <c r="L197" s="9">
        <f>IF($E197="","",IF($C$3-$E197&gt;$F$3,"失客",IF(AND($K197&lt;&gt;"",$C$3-$E197&gt;$K197*1.5),"間隔が延びている","継続")))</f>
        <v/>
      </c>
    </row>
    <row r="198">
      <c r="A198" s="7" t="n"/>
      <c r="B198" s="7" t="n"/>
      <c r="C198" s="7" t="n"/>
      <c r="D198" s="8" t="n"/>
      <c r="E198" s="8" t="n"/>
      <c r="F198" s="7" t="n"/>
      <c r="G198" s="7" t="n"/>
      <c r="H198" s="7" t="n"/>
      <c r="I198" s="7" t="n"/>
      <c r="J198" s="9">
        <f>IF($E198="","",$C$3-$E198)</f>
        <v/>
      </c>
      <c r="K198" s="9">
        <f>IF(OR($D198="",$E198="",$F198&lt;2),"",ROUND(($E198-$D198)/($F198-1),0))</f>
        <v/>
      </c>
      <c r="L198" s="9">
        <f>IF($E198="","",IF($C$3-$E198&gt;$F$3,"失客",IF(AND($K198&lt;&gt;"",$C$3-$E198&gt;$K198*1.5),"間隔が延びている","継続")))</f>
        <v/>
      </c>
    </row>
    <row r="199">
      <c r="A199" s="7" t="n"/>
      <c r="B199" s="7" t="n"/>
      <c r="C199" s="7" t="n"/>
      <c r="D199" s="8" t="n"/>
      <c r="E199" s="8" t="n"/>
      <c r="F199" s="7" t="n"/>
      <c r="G199" s="7" t="n"/>
      <c r="H199" s="7" t="n"/>
      <c r="I199" s="7" t="n"/>
      <c r="J199" s="9">
        <f>IF($E199="","",$C$3-$E199)</f>
        <v/>
      </c>
      <c r="K199" s="9">
        <f>IF(OR($D199="",$E199="",$F199&lt;2),"",ROUND(($E199-$D199)/($F199-1),0))</f>
        <v/>
      </c>
      <c r="L199" s="9">
        <f>IF($E199="","",IF($C$3-$E199&gt;$F$3,"失客",IF(AND($K199&lt;&gt;"",$C$3-$E199&gt;$K199*1.5),"間隔が延びている","継続")))</f>
        <v/>
      </c>
    </row>
    <row r="200">
      <c r="A200" s="7" t="n"/>
      <c r="B200" s="7" t="n"/>
      <c r="C200" s="7" t="n"/>
      <c r="D200" s="8" t="n"/>
      <c r="E200" s="8" t="n"/>
      <c r="F200" s="7" t="n"/>
      <c r="G200" s="7" t="n"/>
      <c r="H200" s="7" t="n"/>
      <c r="I200" s="7" t="n"/>
      <c r="J200" s="9">
        <f>IF($E200="","",$C$3-$E200)</f>
        <v/>
      </c>
      <c r="K200" s="9">
        <f>IF(OR($D200="",$E200="",$F200&lt;2),"",ROUND(($E200-$D200)/($F200-1),0))</f>
        <v/>
      </c>
      <c r="L200" s="9">
        <f>IF($E200="","",IF($C$3-$E200&gt;$F$3,"失客",IF(AND($K200&lt;&gt;"",$C$3-$E200&gt;$K200*1.5),"間隔が延びている","継続")))</f>
        <v/>
      </c>
    </row>
    <row r="201">
      <c r="A201" s="7" t="n"/>
      <c r="B201" s="7" t="n"/>
      <c r="C201" s="7" t="n"/>
      <c r="D201" s="8" t="n"/>
      <c r="E201" s="8" t="n"/>
      <c r="F201" s="7" t="n"/>
      <c r="G201" s="7" t="n"/>
      <c r="H201" s="7" t="n"/>
      <c r="I201" s="7" t="n"/>
      <c r="J201" s="9">
        <f>IF($E201="","",$C$3-$E201)</f>
        <v/>
      </c>
      <c r="K201" s="9">
        <f>IF(OR($D201="",$E201="",$F201&lt;2),"",ROUND(($E201-$D201)/($F201-1),0))</f>
        <v/>
      </c>
      <c r="L201" s="9">
        <f>IF($E201="","",IF($C$3-$E201&gt;$F$3,"失客",IF(AND($K201&lt;&gt;"",$C$3-$E201&gt;$K201*1.5),"間隔が延びている","継続")))</f>
        <v/>
      </c>
    </row>
    <row r="202">
      <c r="A202" s="7" t="n"/>
      <c r="B202" s="7" t="n"/>
      <c r="C202" s="7" t="n"/>
      <c r="D202" s="8" t="n"/>
      <c r="E202" s="8" t="n"/>
      <c r="F202" s="7" t="n"/>
      <c r="G202" s="7" t="n"/>
      <c r="H202" s="7" t="n"/>
      <c r="I202" s="7" t="n"/>
      <c r="J202" s="9">
        <f>IF($E202="","",$C$3-$E202)</f>
        <v/>
      </c>
      <c r="K202" s="9">
        <f>IF(OR($D202="",$E202="",$F202&lt;2),"",ROUND(($E202-$D202)/($F202-1),0))</f>
        <v/>
      </c>
      <c r="L202" s="9">
        <f>IF($E202="","",IF($C$3-$E202&gt;$F$3,"失客",IF(AND($K202&lt;&gt;"",$C$3-$E202&gt;$K202*1.5),"間隔が延びている","継続")))</f>
        <v/>
      </c>
    </row>
    <row r="203">
      <c r="A203" s="7" t="n"/>
      <c r="B203" s="7" t="n"/>
      <c r="C203" s="7" t="n"/>
      <c r="D203" s="8" t="n"/>
      <c r="E203" s="8" t="n"/>
      <c r="F203" s="7" t="n"/>
      <c r="G203" s="7" t="n"/>
      <c r="H203" s="7" t="n"/>
      <c r="I203" s="7" t="n"/>
      <c r="J203" s="9">
        <f>IF($E203="","",$C$3-$E203)</f>
        <v/>
      </c>
      <c r="K203" s="9">
        <f>IF(OR($D203="",$E203="",$F203&lt;2),"",ROUND(($E203-$D203)/($F203-1),0))</f>
        <v/>
      </c>
      <c r="L203" s="9">
        <f>IF($E203="","",IF($C$3-$E203&gt;$F$3,"失客",IF(AND($K203&lt;&gt;"",$C$3-$E203&gt;$K203*1.5),"間隔が延びている","継続")))</f>
        <v/>
      </c>
    </row>
    <row r="204">
      <c r="A204" s="7" t="n"/>
      <c r="B204" s="7" t="n"/>
      <c r="C204" s="7" t="n"/>
      <c r="D204" s="8" t="n"/>
      <c r="E204" s="8" t="n"/>
      <c r="F204" s="7" t="n"/>
      <c r="G204" s="7" t="n"/>
      <c r="H204" s="7" t="n"/>
      <c r="I204" s="7" t="n"/>
      <c r="J204" s="9">
        <f>IF($E204="","",$C$3-$E204)</f>
        <v/>
      </c>
      <c r="K204" s="9">
        <f>IF(OR($D204="",$E204="",$F204&lt;2),"",ROUND(($E204-$D204)/($F204-1),0))</f>
        <v/>
      </c>
      <c r="L204" s="9">
        <f>IF($E204="","",IF($C$3-$E204&gt;$F$3,"失客",IF(AND($K204&lt;&gt;"",$C$3-$E204&gt;$K204*1.5),"間隔が延びている","継続")))</f>
        <v/>
      </c>
    </row>
    <row r="205">
      <c r="A205" s="7" t="n"/>
      <c r="B205" s="7" t="n"/>
      <c r="C205" s="7" t="n"/>
      <c r="D205" s="8" t="n"/>
      <c r="E205" s="8" t="n"/>
      <c r="F205" s="7" t="n"/>
      <c r="G205" s="7" t="n"/>
      <c r="H205" s="7" t="n"/>
      <c r="I205" s="7" t="n"/>
      <c r="J205" s="9">
        <f>IF($E205="","",$C$3-$E205)</f>
        <v/>
      </c>
      <c r="K205" s="9">
        <f>IF(OR($D205="",$E205="",$F205&lt;2),"",ROUND(($E205-$D205)/($F205-1),0))</f>
        <v/>
      </c>
      <c r="L205" s="9">
        <f>IF($E205="","",IF($C$3-$E205&gt;$F$3,"失客",IF(AND($K205&lt;&gt;"",$C$3-$E205&gt;$K205*1.5),"間隔が延びている","継続")))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8" customWidth="1" min="3" max="3"/>
    <col width="44" customWidth="1" min="4" max="4"/>
  </cols>
  <sheetData>
    <row r="1">
      <c r="A1" s="10" t="inlineStr">
        <is>
          <t>集計（自動）</t>
        </is>
      </c>
    </row>
    <row r="2">
      <c r="A2" s="2" t="inlineStr">
        <is>
          <t>1_顧客台帳に入力すると自動で更新されます。毎月同じ日に記録してください。</t>
        </is>
      </c>
    </row>
    <row r="5" ht="30" customHeight="1">
      <c r="A5" s="6" t="inlineStr">
        <is>
          <t>項目</t>
        </is>
      </c>
      <c r="B5" s="6" t="inlineStr">
        <is>
          <t>値</t>
        </is>
      </c>
      <c r="C5" s="6" t="inlineStr">
        <is>
          <t>単位</t>
        </is>
      </c>
      <c r="D5" s="6" t="inlineStr">
        <is>
          <t>見方</t>
        </is>
      </c>
    </row>
    <row r="6">
      <c r="A6" s="11" t="inlineStr">
        <is>
          <t>登録人数</t>
        </is>
      </c>
      <c r="B6" s="12">
        <f>COUNTA('1_顧客台帳'!A6:A205)</f>
        <v/>
      </c>
      <c r="C6" t="inlineStr">
        <is>
          <t>人</t>
        </is>
      </c>
      <c r="D6" s="2" t="n"/>
    </row>
    <row r="7">
      <c r="A7" s="11" t="inlineStr">
        <is>
          <t>うち継続</t>
        </is>
      </c>
      <c r="B7" s="12">
        <f>COUNTIF('1_顧客台帳'!L6:L205,"継続")</f>
        <v/>
      </c>
      <c r="C7" t="inlineStr">
        <is>
          <t>人</t>
        </is>
      </c>
      <c r="D7" s="2" t="inlineStr">
        <is>
          <t>失客とみなす日数以内に来店</t>
        </is>
      </c>
    </row>
    <row r="8">
      <c r="A8" s="11" t="inlineStr">
        <is>
          <t>うち間隔が延びている</t>
        </is>
      </c>
      <c r="B8" s="12">
        <f>COUNTIF('1_顧客台帳'!L6:L205,"間隔が延びている")</f>
        <v/>
      </c>
      <c r="C8" t="inlineStr">
        <is>
          <t>人</t>
        </is>
      </c>
      <c r="D8" s="2" t="inlineStr">
        <is>
          <t>★ここに声をかけると失客を防げます</t>
        </is>
      </c>
    </row>
    <row r="9">
      <c r="A9" s="11" t="inlineStr">
        <is>
          <t>うち失客</t>
        </is>
      </c>
      <c r="B9" s="12">
        <f>COUNTIF('1_顧客台帳'!L6:L205,"失客")</f>
        <v/>
      </c>
      <c r="C9" t="inlineStr">
        <is>
          <t>人</t>
        </is>
      </c>
      <c r="D9" s="2" t="n"/>
    </row>
    <row r="10">
      <c r="A10" s="11" t="inlineStr"/>
      <c r="D10" s="2" t="n"/>
    </row>
    <row r="11">
      <c r="A11" s="3" t="inlineStr">
        <is>
          <t>★失客率</t>
        </is>
      </c>
      <c r="B11" s="12">
        <f>IF(B6=0,"",ROUND(B9/B6*100,1))</f>
        <v/>
      </c>
      <c r="C11" t="inlineStr">
        <is>
          <t>%</t>
        </is>
      </c>
      <c r="D11" s="2" t="inlineStr">
        <is>
          <t>失客 ÷ 登録人数</t>
        </is>
      </c>
    </row>
    <row r="12">
      <c r="A12" s="11" t="inlineStr">
        <is>
          <t>平均来店回数</t>
        </is>
      </c>
      <c r="B12" s="12">
        <f>IF(B6=0,"",ROUND(AVERAGE('1_顧客台帳'!F6:F205),2))</f>
        <v/>
      </c>
      <c r="C12" t="inlineStr">
        <is>
          <t>回</t>
        </is>
      </c>
      <c r="D12" s="2" t="n"/>
    </row>
    <row r="13">
      <c r="A13" s="11" t="inlineStr">
        <is>
          <t>平均来店間隔</t>
        </is>
      </c>
      <c r="B13" s="12">
        <f>IF(COUNT('1_顧客台帳'!K6:K205)=0,"",ROUND(AVERAGE('1_顧客台帳'!K6:K205),0))</f>
        <v/>
      </c>
      <c r="C13" t="inlineStr">
        <is>
          <t>日</t>
        </is>
      </c>
      <c r="D13" s="2" t="inlineStr">
        <is>
          <t>この日数を超えたら声をかける目安</t>
        </is>
      </c>
    </row>
    <row r="14">
      <c r="A14" s="11" t="inlineStr"/>
      <c r="D14" s="2" t="n"/>
    </row>
    <row r="15">
      <c r="A15" s="11" t="inlineStr">
        <is>
          <t>1回だけの方</t>
        </is>
      </c>
      <c r="B15" s="12">
        <f>COUNTIF('1_顧客台帳'!F6:F205,1)</f>
        <v/>
      </c>
      <c r="C15" t="inlineStr">
        <is>
          <t>人</t>
        </is>
      </c>
      <c r="D15" s="2" t="inlineStr">
        <is>
          <t>初回で終わっている人数</t>
        </is>
      </c>
    </row>
    <row r="16">
      <c r="A16" s="3" t="inlineStr">
        <is>
          <t>★2回目以降に来た割合</t>
        </is>
      </c>
      <c r="B16" s="12">
        <f>IF(B6=0,"",ROUND((B6-B15)/B6*100,1))</f>
        <v/>
      </c>
      <c r="C16" t="inlineStr">
        <is>
          <t>%</t>
        </is>
      </c>
      <c r="D16" s="2" t="inlineStr">
        <is>
          <t>1回だけの方を除いた割合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0" t="inlineStr">
        <is>
          <t>使い方と注意</t>
        </is>
      </c>
    </row>
    <row r="2"/>
    <row r="3">
      <c r="A3" s="13" t="inlineStr">
        <is>
          <t>【入力の手順】</t>
        </is>
      </c>
    </row>
    <row r="4">
      <c r="A4" s="14" t="inlineStr">
        <is>
          <t>1. 1_顧客台帳の黄色い欄に、お客様を1行ずつ入力します。</t>
        </is>
      </c>
    </row>
    <row r="5">
      <c r="A5" s="14" t="inlineStr">
        <is>
          <t>2. 来店のたびに「前回来店日」を更新し、「来店回数」に1を足します。</t>
        </is>
      </c>
    </row>
    <row r="6">
      <c r="A6" s="14" t="inlineStr">
        <is>
          <t>3. 「次回の提案」に、次に何をご案内するかを書いておきます。</t>
        </is>
      </c>
    </row>
    <row r="7"/>
    <row r="8">
      <c r="A8" s="13" t="inlineStr">
        <is>
          <t>【自動で出るもの】</t>
        </is>
      </c>
    </row>
    <row r="9">
      <c r="A9" s="14" t="inlineStr">
        <is>
          <t>・経過日数 … 前回来店からの日数</t>
        </is>
      </c>
    </row>
    <row r="10">
      <c r="A10" s="14" t="inlineStr">
        <is>
          <t>・来店間隔(平均) … (前回来店日 − 初回来店日) ÷ (来店回数 − 1)</t>
        </is>
      </c>
    </row>
    <row r="11">
      <c r="A11" s="14" t="inlineStr">
        <is>
          <t>・状態 … 「継続」「間隔が延びている」「失客」に自動で分かれます</t>
        </is>
      </c>
    </row>
    <row r="12"/>
    <row r="13">
      <c r="A13" s="13" t="inlineStr">
        <is>
          <t>【いちばん使うところ】</t>
        </is>
      </c>
    </row>
    <row r="14">
      <c r="A14" s="14" t="inlineStr">
        <is>
          <t>状態が「間隔が延びている」の方に声をかけてください。</t>
        </is>
      </c>
    </row>
    <row r="15">
      <c r="A15" s="14" t="inlineStr">
        <is>
          <t>まだ失客していないので、ひと声で戻っていただける可能性が高い層です。</t>
        </is>
      </c>
    </row>
    <row r="16"/>
    <row r="17">
      <c r="A17" s="13" t="inlineStr">
        <is>
          <t>【失客とみなす日数について】</t>
        </is>
      </c>
    </row>
    <row r="18">
      <c r="A18" s="14" t="inlineStr">
        <is>
          <t>既定は180日です。カット中心なら短く、縮毛矯正やパーマ中心なら長めに。</t>
        </is>
      </c>
    </row>
    <row r="19">
      <c r="A19" s="14" t="inlineStr">
        <is>
          <t>大切なのは他店と同じ数字にすることではなく、毎月同じ定義で測り続けることです。</t>
        </is>
      </c>
    </row>
    <row r="20"/>
    <row r="21">
      <c r="A21" s="13" t="inlineStr">
        <is>
          <t>【お客様の情報を扱うときの注意】</t>
        </is>
      </c>
    </row>
    <row r="22">
      <c r="A22" s="14" t="inlineStr">
        <is>
          <t>・何のために使うかをお客様に伝えたうえで記録してください。</t>
        </is>
      </c>
    </row>
    <row r="23">
      <c r="A23" s="14" t="inlineStr">
        <is>
          <t>・保存する場所と、見られる人の範囲を決めてください。</t>
        </is>
      </c>
    </row>
    <row r="24">
      <c r="A24" s="14" t="inlineStr">
        <is>
          <t>・「配信をやめたい」と言われたら止められる状態にしておいてください。</t>
        </is>
      </c>
    </row>
    <row r="25">
      <c r="A25" s="14" t="inlineStr">
        <is>
          <t xml:space="preserve">  参考：個人情報保護委員会 https://www.ppc.go.jp/personalinfo/</t>
        </is>
      </c>
    </row>
    <row r="26"/>
    <row r="27">
      <c r="A27" s="13" t="inlineStr">
        <is>
          <t>【行が足りなくなったら】</t>
        </is>
      </c>
    </row>
    <row r="28">
      <c r="A28" s="14" t="inlineStr">
        <is>
          <t>205行目までの数式を下方向にコピーし、集計シートの範囲も同時に広げてください。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2026-08-25T09:02:01Z</dcterms:created>
  <dcterms:modified xmlns:dcterms="http://purl.org/dc/terms/" xmlns:xsi="http://www.w3.org/2001/XMLSchema-instance" xsi:type="dcterms:W3CDTF">2026-08-25T09:02:01Z</dcterms:modified>
</cp:coreProperties>
</file>